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ttps://extranet.eiopa.europa.eu/enws/en3/Shared Documents/Reporting disclosure review 2020/Structure of the proposal/Annex/"/>
    </mc:Choice>
  </mc:AlternateContent>
  <bookViews>
    <workbookView xWindow="0" yWindow="0" windowWidth="21600" windowHeight="9470" tabRatio="705" firstSheet="2" activeTab="7"/>
  </bookViews>
  <sheets>
    <sheet name="TOTAL" sheetId="14" r:id="rId1"/>
    <sheet name="MARKET &amp; CREDIT FinInstr" sheetId="18" r:id="rId2"/>
    <sheet name="CREDIT FinInstr Details" sheetId="19" r:id="rId3"/>
    <sheet name="CREDIT NonFinInstr" sheetId="20" r:id="rId4"/>
    <sheet name="NON-LIFE &amp; HEALTH NSLT" sheetId="24" r:id="rId5"/>
    <sheet name="NON-LIFE CORREL" sheetId="25" r:id="rId6"/>
    <sheet name="LIFE &amp; HEALTH SLT" sheetId="22" r:id="rId7"/>
    <sheet name="OPERATIONAL" sheetId="23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22" l="1"/>
  <c r="F32" i="22"/>
  <c r="G32" i="22"/>
  <c r="H32" i="22"/>
  <c r="I32" i="22"/>
  <c r="J32" i="22"/>
  <c r="K32" i="22"/>
  <c r="L32" i="22"/>
  <c r="M32" i="22"/>
  <c r="N32" i="22"/>
  <c r="O32" i="22"/>
  <c r="P32" i="22"/>
  <c r="Q32" i="22"/>
  <c r="R32" i="22"/>
  <c r="S32" i="22"/>
  <c r="T32" i="22"/>
  <c r="U32" i="22"/>
  <c r="V32" i="22"/>
  <c r="W32" i="22"/>
  <c r="X32" i="22"/>
  <c r="Y32" i="22"/>
  <c r="Z32" i="22"/>
  <c r="AA32" i="22"/>
  <c r="D189" i="24" l="1"/>
  <c r="D188" i="24"/>
  <c r="D43" i="19" l="1"/>
  <c r="D42" i="19"/>
  <c r="D41" i="19"/>
  <c r="D36" i="19"/>
  <c r="L33" i="19"/>
  <c r="K33" i="19"/>
  <c r="J33" i="19"/>
  <c r="I33" i="19"/>
  <c r="H33" i="19"/>
  <c r="G33" i="19"/>
  <c r="F33" i="19"/>
  <c r="E33" i="19"/>
  <c r="D33" i="19"/>
  <c r="L32" i="19"/>
  <c r="K32" i="19"/>
  <c r="J32" i="19"/>
  <c r="I32" i="19"/>
  <c r="H32" i="19"/>
  <c r="G32" i="19"/>
  <c r="F32" i="19"/>
  <c r="E32" i="19"/>
  <c r="D32" i="19"/>
  <c r="L31" i="19"/>
  <c r="K31" i="19"/>
  <c r="J31" i="19"/>
  <c r="I31" i="19"/>
  <c r="H31" i="19"/>
  <c r="G31" i="19"/>
  <c r="F31" i="19"/>
  <c r="E31" i="19"/>
  <c r="D31" i="19"/>
  <c r="L30" i="19"/>
  <c r="K30" i="19"/>
  <c r="J30" i="19"/>
  <c r="I30" i="19"/>
  <c r="H30" i="19"/>
  <c r="G30" i="19"/>
  <c r="F30" i="19"/>
  <c r="E30" i="19"/>
  <c r="D30" i="19"/>
  <c r="L29" i="19"/>
  <c r="K29" i="19"/>
  <c r="J29" i="19"/>
  <c r="I29" i="19"/>
  <c r="H29" i="19"/>
  <c r="G29" i="19"/>
  <c r="F29" i="19"/>
  <c r="E29" i="19"/>
  <c r="D29" i="19"/>
  <c r="L28" i="19"/>
  <c r="K28" i="19"/>
  <c r="J28" i="19"/>
  <c r="I28" i="19"/>
  <c r="H28" i="19"/>
  <c r="G28" i="19"/>
  <c r="F28" i="19"/>
  <c r="E28" i="19"/>
  <c r="D28" i="19"/>
  <c r="L27" i="19"/>
  <c r="K27" i="19"/>
  <c r="J27" i="19"/>
  <c r="I27" i="19"/>
  <c r="H27" i="19"/>
  <c r="G27" i="19"/>
  <c r="F27" i="19"/>
  <c r="E27" i="19"/>
  <c r="D27" i="19"/>
  <c r="L26" i="19"/>
  <c r="K26" i="19"/>
  <c r="J26" i="19"/>
  <c r="I26" i="19"/>
  <c r="H26" i="19"/>
  <c r="G26" i="19"/>
  <c r="F26" i="19"/>
  <c r="E26" i="19"/>
  <c r="D26" i="19"/>
  <c r="D20" i="19"/>
  <c r="L17" i="19"/>
  <c r="K17" i="19"/>
  <c r="J17" i="19"/>
  <c r="I17" i="19"/>
  <c r="H17" i="19"/>
  <c r="G17" i="19"/>
  <c r="F17" i="19"/>
  <c r="E17" i="19"/>
  <c r="D17" i="19"/>
  <c r="L16" i="19"/>
  <c r="K16" i="19"/>
  <c r="J16" i="19"/>
  <c r="I16" i="19"/>
  <c r="H16" i="19"/>
  <c r="G16" i="19"/>
  <c r="F16" i="19"/>
  <c r="E16" i="19"/>
  <c r="D16" i="19"/>
  <c r="L15" i="19"/>
  <c r="K15" i="19"/>
  <c r="J15" i="19"/>
  <c r="I15" i="19"/>
  <c r="H15" i="19"/>
  <c r="G15" i="19"/>
  <c r="F15" i="19"/>
  <c r="E15" i="19"/>
  <c r="D15" i="19"/>
  <c r="L14" i="19"/>
  <c r="K14" i="19"/>
  <c r="J14" i="19"/>
  <c r="I14" i="19"/>
  <c r="H14" i="19"/>
  <c r="G14" i="19"/>
  <c r="F14" i="19"/>
  <c r="E14" i="19"/>
  <c r="D14" i="19"/>
  <c r="L13" i="19"/>
  <c r="K13" i="19"/>
  <c r="J13" i="19"/>
  <c r="I13" i="19"/>
  <c r="H13" i="19"/>
  <c r="G13" i="19"/>
  <c r="F13" i="19"/>
  <c r="E13" i="19"/>
  <c r="D13" i="19"/>
  <c r="L12" i="19"/>
  <c r="K12" i="19"/>
  <c r="J12" i="19"/>
  <c r="I12" i="19"/>
  <c r="H12" i="19"/>
  <c r="G12" i="19"/>
  <c r="F12" i="19"/>
  <c r="E12" i="19"/>
  <c r="D12" i="19"/>
  <c r="L11" i="19"/>
  <c r="K11" i="19"/>
  <c r="J11" i="19"/>
  <c r="I11" i="19"/>
  <c r="H11" i="19"/>
  <c r="G11" i="19"/>
  <c r="F11" i="19"/>
  <c r="E11" i="19"/>
  <c r="D11" i="19"/>
  <c r="L10" i="19"/>
  <c r="K10" i="19"/>
  <c r="J10" i="19"/>
  <c r="I10" i="19"/>
  <c r="H10" i="19"/>
  <c r="G10" i="19"/>
  <c r="F10" i="19"/>
  <c r="E10" i="19"/>
  <c r="D10" i="19"/>
  <c r="H10" i="20" l="1"/>
  <c r="G25" i="20"/>
  <c r="E14" i="23" l="1"/>
  <c r="D10" i="23"/>
  <c r="D9" i="23"/>
  <c r="D42" i="22"/>
  <c r="D10" i="24"/>
  <c r="D11" i="24"/>
  <c r="D12" i="24"/>
  <c r="D13" i="24"/>
  <c r="D14" i="24"/>
  <c r="D9" i="24"/>
  <c r="D10" i="18"/>
  <c r="D9" i="18"/>
  <c r="D55" i="23"/>
  <c r="D54" i="23"/>
  <c r="D53" i="23"/>
  <c r="D52" i="23"/>
  <c r="D51" i="23"/>
  <c r="F47" i="23"/>
  <c r="E47" i="23"/>
  <c r="D47" i="23"/>
  <c r="C47" i="23"/>
  <c r="F46" i="23"/>
  <c r="E46" i="23"/>
  <c r="D46" i="23"/>
  <c r="C46" i="23"/>
  <c r="F45" i="23"/>
  <c r="E45" i="23"/>
  <c r="D45" i="23"/>
  <c r="C45" i="23"/>
  <c r="F44" i="23"/>
  <c r="E44" i="23"/>
  <c r="D44" i="23"/>
  <c r="C44" i="23"/>
  <c r="F43" i="23"/>
  <c r="E43" i="23"/>
  <c r="D43" i="23"/>
  <c r="C43" i="23"/>
  <c r="F42" i="23"/>
  <c r="E42" i="23"/>
  <c r="D42" i="23"/>
  <c r="C42" i="23"/>
  <c r="F41" i="23"/>
  <c r="E41" i="23"/>
  <c r="D41" i="23"/>
  <c r="C41" i="23"/>
  <c r="F40" i="23"/>
  <c r="E40" i="23"/>
  <c r="D40" i="23"/>
  <c r="C40" i="23"/>
  <c r="F39" i="23"/>
  <c r="E39" i="23"/>
  <c r="D39" i="23"/>
  <c r="C39" i="23"/>
  <c r="F38" i="23"/>
  <c r="E38" i="23"/>
  <c r="D38" i="23"/>
  <c r="C38" i="23"/>
  <c r="F37" i="23"/>
  <c r="E37" i="23"/>
  <c r="D37" i="23"/>
  <c r="C37" i="23"/>
  <c r="S33" i="23"/>
  <c r="R33" i="23"/>
  <c r="Q33" i="23"/>
  <c r="P33" i="23"/>
  <c r="O33" i="23"/>
  <c r="N33" i="23"/>
  <c r="M33" i="23"/>
  <c r="L33" i="23"/>
  <c r="K33" i="23"/>
  <c r="J33" i="23"/>
  <c r="I33" i="23"/>
  <c r="H33" i="23"/>
  <c r="G33" i="23"/>
  <c r="F33" i="23"/>
  <c r="E33" i="23"/>
  <c r="D33" i="23"/>
  <c r="C33" i="23"/>
  <c r="S32" i="23"/>
  <c r="R32" i="23"/>
  <c r="Q32" i="23"/>
  <c r="P32" i="23"/>
  <c r="O32" i="23"/>
  <c r="N32" i="23"/>
  <c r="M32" i="23"/>
  <c r="L32" i="23"/>
  <c r="K32" i="23"/>
  <c r="J32" i="23"/>
  <c r="I32" i="23"/>
  <c r="H32" i="23"/>
  <c r="G32" i="23"/>
  <c r="F32" i="23"/>
  <c r="E32" i="23"/>
  <c r="D32" i="23"/>
  <c r="C32" i="23"/>
  <c r="S31" i="23"/>
  <c r="R31" i="23"/>
  <c r="Q31" i="23"/>
  <c r="P31" i="23"/>
  <c r="O31" i="23"/>
  <c r="N31" i="23"/>
  <c r="M31" i="23"/>
  <c r="L31" i="23"/>
  <c r="K31" i="23"/>
  <c r="J31" i="23"/>
  <c r="I31" i="23"/>
  <c r="H31" i="23"/>
  <c r="G31" i="23"/>
  <c r="F31" i="23"/>
  <c r="E31" i="23"/>
  <c r="D31" i="23"/>
  <c r="C31" i="23"/>
  <c r="S30" i="23"/>
  <c r="R30" i="23"/>
  <c r="Q30" i="23"/>
  <c r="P30" i="23"/>
  <c r="O30" i="23"/>
  <c r="N30" i="23"/>
  <c r="M30" i="23"/>
  <c r="L30" i="23"/>
  <c r="K30" i="23"/>
  <c r="J30" i="23"/>
  <c r="I30" i="23"/>
  <c r="H30" i="23"/>
  <c r="G30" i="23"/>
  <c r="F30" i="23"/>
  <c r="E30" i="23"/>
  <c r="D30" i="23"/>
  <c r="C30" i="23"/>
  <c r="S29" i="23"/>
  <c r="R29" i="23"/>
  <c r="Q29" i="23"/>
  <c r="P29" i="23"/>
  <c r="O29" i="23"/>
  <c r="N29" i="23"/>
  <c r="M29" i="23"/>
  <c r="L29" i="23"/>
  <c r="K29" i="23"/>
  <c r="J29" i="23"/>
  <c r="I29" i="23"/>
  <c r="H29" i="23"/>
  <c r="G29" i="23"/>
  <c r="F29" i="23"/>
  <c r="E29" i="23"/>
  <c r="D29" i="23"/>
  <c r="C29" i="23"/>
  <c r="S28" i="23"/>
  <c r="R28" i="23"/>
  <c r="Q28" i="23"/>
  <c r="P28" i="23"/>
  <c r="O28" i="23"/>
  <c r="N28" i="23"/>
  <c r="M28" i="23"/>
  <c r="L28" i="23"/>
  <c r="K28" i="23"/>
  <c r="J28" i="23"/>
  <c r="I28" i="23"/>
  <c r="H28" i="23"/>
  <c r="G28" i="23"/>
  <c r="F28" i="23"/>
  <c r="E28" i="23"/>
  <c r="D28" i="23"/>
  <c r="C28" i="23"/>
  <c r="S27" i="23"/>
  <c r="R27" i="23"/>
  <c r="Q27" i="23"/>
  <c r="P27" i="23"/>
  <c r="O27" i="23"/>
  <c r="N27" i="23"/>
  <c r="M27" i="23"/>
  <c r="L27" i="23"/>
  <c r="K27" i="23"/>
  <c r="J27" i="23"/>
  <c r="I27" i="23"/>
  <c r="H27" i="23"/>
  <c r="G27" i="23"/>
  <c r="F27" i="23"/>
  <c r="E27" i="23"/>
  <c r="D27" i="23"/>
  <c r="C27" i="23"/>
  <c r="S26" i="23"/>
  <c r="R26" i="23"/>
  <c r="Q26" i="23"/>
  <c r="P26" i="23"/>
  <c r="O26" i="23"/>
  <c r="N26" i="23"/>
  <c r="M26" i="23"/>
  <c r="L26" i="23"/>
  <c r="K26" i="23"/>
  <c r="J26" i="23"/>
  <c r="I26" i="23"/>
  <c r="H26" i="23"/>
  <c r="G26" i="23"/>
  <c r="F26" i="23"/>
  <c r="E26" i="23"/>
  <c r="D26" i="23"/>
  <c r="C26" i="23"/>
  <c r="S25" i="23"/>
  <c r="R25" i="23"/>
  <c r="Q25" i="23"/>
  <c r="P25" i="23"/>
  <c r="O25" i="23"/>
  <c r="N25" i="23"/>
  <c r="M25" i="23"/>
  <c r="L25" i="23"/>
  <c r="K25" i="23"/>
  <c r="J25" i="23"/>
  <c r="I25" i="23"/>
  <c r="H25" i="23"/>
  <c r="G25" i="23"/>
  <c r="F25" i="23"/>
  <c r="E25" i="23"/>
  <c r="D25" i="23"/>
  <c r="C25" i="23"/>
  <c r="S24" i="23"/>
  <c r="R24" i="23"/>
  <c r="Q24" i="23"/>
  <c r="P24" i="23"/>
  <c r="O24" i="23"/>
  <c r="N24" i="23"/>
  <c r="M24" i="23"/>
  <c r="L24" i="23"/>
  <c r="K24" i="23"/>
  <c r="J24" i="23"/>
  <c r="I24" i="23"/>
  <c r="H24" i="23"/>
  <c r="G24" i="23"/>
  <c r="F24" i="23"/>
  <c r="E24" i="23"/>
  <c r="D24" i="23"/>
  <c r="C24" i="23"/>
  <c r="S23" i="23"/>
  <c r="R23" i="23"/>
  <c r="Q23" i="23"/>
  <c r="P23" i="23"/>
  <c r="O23" i="23"/>
  <c r="N23" i="23"/>
  <c r="M23" i="23"/>
  <c r="L23" i="23"/>
  <c r="K23" i="23"/>
  <c r="J23" i="23"/>
  <c r="I23" i="23"/>
  <c r="H23" i="23"/>
  <c r="G23" i="23"/>
  <c r="F23" i="23"/>
  <c r="E23" i="23"/>
  <c r="D23" i="23"/>
  <c r="C23" i="23"/>
  <c r="S22" i="23"/>
  <c r="R22" i="23"/>
  <c r="Q22" i="23"/>
  <c r="P22" i="23"/>
  <c r="O22" i="23"/>
  <c r="N22" i="23"/>
  <c r="M22" i="23"/>
  <c r="L22" i="23"/>
  <c r="K22" i="23"/>
  <c r="J22" i="23"/>
  <c r="I22" i="23"/>
  <c r="H22" i="23"/>
  <c r="G22" i="23"/>
  <c r="F22" i="23"/>
  <c r="E22" i="23"/>
  <c r="D22" i="23"/>
  <c r="C22" i="23"/>
  <c r="S21" i="23"/>
  <c r="R21" i="23"/>
  <c r="Q21" i="23"/>
  <c r="P21" i="23"/>
  <c r="O21" i="23"/>
  <c r="N21" i="23"/>
  <c r="M21" i="23"/>
  <c r="L21" i="23"/>
  <c r="K21" i="23"/>
  <c r="J21" i="23"/>
  <c r="I21" i="23"/>
  <c r="H21" i="23"/>
  <c r="G21" i="23"/>
  <c r="F21" i="23"/>
  <c r="E21" i="23"/>
  <c r="D21" i="23"/>
  <c r="C21" i="23"/>
  <c r="S20" i="23"/>
  <c r="R20" i="23"/>
  <c r="Q20" i="23"/>
  <c r="P20" i="23"/>
  <c r="O20" i="23"/>
  <c r="N20" i="23"/>
  <c r="M20" i="23"/>
  <c r="L20" i="23"/>
  <c r="K20" i="23"/>
  <c r="J20" i="23"/>
  <c r="I20" i="23"/>
  <c r="H20" i="23"/>
  <c r="G20" i="23"/>
  <c r="F20" i="23"/>
  <c r="E20" i="23"/>
  <c r="D20" i="23"/>
  <c r="C20" i="23"/>
  <c r="S19" i="23"/>
  <c r="R19" i="23"/>
  <c r="Q19" i="23"/>
  <c r="P19" i="23"/>
  <c r="O19" i="23"/>
  <c r="N19" i="23"/>
  <c r="M19" i="23"/>
  <c r="L19" i="23"/>
  <c r="K19" i="23"/>
  <c r="J19" i="23"/>
  <c r="I19" i="23"/>
  <c r="H19" i="23"/>
  <c r="G19" i="23"/>
  <c r="F19" i="23"/>
  <c r="E19" i="23"/>
  <c r="D19" i="23"/>
  <c r="C19" i="23"/>
  <c r="S18" i="23"/>
  <c r="R18" i="23"/>
  <c r="Q18" i="23"/>
  <c r="P18" i="23"/>
  <c r="O18" i="23"/>
  <c r="N18" i="23"/>
  <c r="M18" i="23"/>
  <c r="L18" i="23"/>
  <c r="K18" i="23"/>
  <c r="J18" i="23"/>
  <c r="I18" i="23"/>
  <c r="H18" i="23"/>
  <c r="G18" i="23"/>
  <c r="F18" i="23"/>
  <c r="E18" i="23"/>
  <c r="D18" i="23"/>
  <c r="C18" i="23"/>
  <c r="S17" i="23"/>
  <c r="R17" i="23"/>
  <c r="Q17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S14" i="23"/>
  <c r="R14" i="23"/>
  <c r="Q14" i="23"/>
  <c r="P14" i="23"/>
  <c r="O14" i="23"/>
  <c r="N14" i="23"/>
  <c r="M14" i="23"/>
  <c r="L14" i="23"/>
  <c r="K14" i="23"/>
  <c r="J14" i="23"/>
  <c r="I14" i="23"/>
  <c r="H14" i="23"/>
  <c r="G14" i="23"/>
  <c r="F14" i="23"/>
  <c r="D14" i="23"/>
  <c r="C14" i="23"/>
  <c r="D76" i="22"/>
  <c r="D75" i="22"/>
  <c r="D74" i="22"/>
  <c r="D70" i="22"/>
  <c r="D69" i="22"/>
  <c r="D68" i="22"/>
  <c r="D64" i="22"/>
  <c r="D63" i="22"/>
  <c r="D62" i="22"/>
  <c r="AA58" i="22"/>
  <c r="Z58" i="22"/>
  <c r="Y58" i="22"/>
  <c r="X58" i="22"/>
  <c r="W58" i="22"/>
  <c r="V58" i="22"/>
  <c r="U58" i="22"/>
  <c r="T58" i="22"/>
  <c r="S58" i="22"/>
  <c r="R58" i="22"/>
  <c r="Q58" i="22"/>
  <c r="P58" i="22"/>
  <c r="O58" i="22"/>
  <c r="N58" i="22"/>
  <c r="M58" i="22"/>
  <c r="L58" i="22"/>
  <c r="K58" i="22"/>
  <c r="J58" i="22"/>
  <c r="I58" i="22"/>
  <c r="H58" i="22"/>
  <c r="AA57" i="22"/>
  <c r="Z57" i="22"/>
  <c r="Y57" i="22"/>
  <c r="X57" i="22"/>
  <c r="W57" i="22"/>
  <c r="V57" i="22"/>
  <c r="U57" i="22"/>
  <c r="T57" i="22"/>
  <c r="S57" i="22"/>
  <c r="R57" i="22"/>
  <c r="Q57" i="22"/>
  <c r="P57" i="22"/>
  <c r="O57" i="22"/>
  <c r="N57" i="22"/>
  <c r="M57" i="22"/>
  <c r="L57" i="22"/>
  <c r="K57" i="22"/>
  <c r="J57" i="22"/>
  <c r="I57" i="22"/>
  <c r="H57" i="22"/>
  <c r="AA56" i="22"/>
  <c r="Z56" i="22"/>
  <c r="Y56" i="22"/>
  <c r="X56" i="22"/>
  <c r="W56" i="22"/>
  <c r="V56" i="22"/>
  <c r="U56" i="22"/>
  <c r="T56" i="22"/>
  <c r="S56" i="22"/>
  <c r="R56" i="22"/>
  <c r="Q56" i="22"/>
  <c r="P56" i="22"/>
  <c r="O56" i="22"/>
  <c r="N56" i="22"/>
  <c r="M56" i="22"/>
  <c r="L56" i="22"/>
  <c r="K56" i="22"/>
  <c r="J56" i="22"/>
  <c r="I56" i="22"/>
  <c r="H56" i="22"/>
  <c r="AA55" i="22"/>
  <c r="Z55" i="22"/>
  <c r="Y55" i="22"/>
  <c r="X55" i="22"/>
  <c r="W55" i="22"/>
  <c r="V55" i="22"/>
  <c r="U55" i="22"/>
  <c r="T55" i="22"/>
  <c r="S55" i="22"/>
  <c r="R55" i="22"/>
  <c r="Q55" i="22"/>
  <c r="P55" i="22"/>
  <c r="O55" i="22"/>
  <c r="N55" i="22"/>
  <c r="M55" i="22"/>
  <c r="L55" i="22"/>
  <c r="K55" i="22"/>
  <c r="J55" i="22"/>
  <c r="I55" i="22"/>
  <c r="H55" i="22"/>
  <c r="AA54" i="22"/>
  <c r="Z54" i="22"/>
  <c r="Y54" i="22"/>
  <c r="X54" i="22"/>
  <c r="W54" i="22"/>
  <c r="V54" i="22"/>
  <c r="U54" i="22"/>
  <c r="T54" i="22"/>
  <c r="S54" i="22"/>
  <c r="R54" i="22"/>
  <c r="Q54" i="22"/>
  <c r="P54" i="22"/>
  <c r="O54" i="22"/>
  <c r="N54" i="22"/>
  <c r="M54" i="22"/>
  <c r="L54" i="22"/>
  <c r="K54" i="22"/>
  <c r="J54" i="22"/>
  <c r="I54" i="22"/>
  <c r="H54" i="22"/>
  <c r="AA53" i="22"/>
  <c r="Z53" i="22"/>
  <c r="Y53" i="22"/>
  <c r="X53" i="22"/>
  <c r="W53" i="22"/>
  <c r="V53" i="22"/>
  <c r="U53" i="22"/>
  <c r="T53" i="22"/>
  <c r="S53" i="22"/>
  <c r="R53" i="22"/>
  <c r="Q53" i="22"/>
  <c r="P53" i="22"/>
  <c r="O53" i="22"/>
  <c r="N53" i="22"/>
  <c r="M53" i="22"/>
  <c r="L53" i="22"/>
  <c r="K53" i="22"/>
  <c r="J53" i="22"/>
  <c r="I53" i="22"/>
  <c r="H53" i="22"/>
  <c r="G53" i="22"/>
  <c r="F53" i="22"/>
  <c r="E53" i="22"/>
  <c r="D53" i="22"/>
  <c r="AA52" i="22"/>
  <c r="Z52" i="22"/>
  <c r="Y52" i="22"/>
  <c r="X52" i="22"/>
  <c r="W52" i="22"/>
  <c r="V52" i="22"/>
  <c r="U52" i="22"/>
  <c r="T52" i="22"/>
  <c r="S52" i="22"/>
  <c r="R52" i="22"/>
  <c r="Q52" i="22"/>
  <c r="P52" i="22"/>
  <c r="O52" i="22"/>
  <c r="N52" i="22"/>
  <c r="M52" i="22"/>
  <c r="L52" i="22"/>
  <c r="K52" i="22"/>
  <c r="J52" i="22"/>
  <c r="I52" i="22"/>
  <c r="H52" i="22"/>
  <c r="G52" i="22"/>
  <c r="F52" i="22"/>
  <c r="E52" i="22"/>
  <c r="D52" i="22"/>
  <c r="AA51" i="22"/>
  <c r="Z51" i="22"/>
  <c r="Y51" i="22"/>
  <c r="X51" i="22"/>
  <c r="W51" i="22"/>
  <c r="V51" i="22"/>
  <c r="U51" i="22"/>
  <c r="T51" i="22"/>
  <c r="S51" i="22"/>
  <c r="R51" i="22"/>
  <c r="Q51" i="22"/>
  <c r="P51" i="22"/>
  <c r="O51" i="22"/>
  <c r="N51" i="22"/>
  <c r="M51" i="22"/>
  <c r="L51" i="22"/>
  <c r="K51" i="22"/>
  <c r="J51" i="22"/>
  <c r="I51" i="22"/>
  <c r="H51" i="22"/>
  <c r="G51" i="22"/>
  <c r="F51" i="22"/>
  <c r="E51" i="22"/>
  <c r="D51" i="22"/>
  <c r="AA50" i="22"/>
  <c r="Z50" i="22"/>
  <c r="Y50" i="22"/>
  <c r="X50" i="22"/>
  <c r="W50" i="22"/>
  <c r="V50" i="22"/>
  <c r="U50" i="22"/>
  <c r="T50" i="22"/>
  <c r="S50" i="22"/>
  <c r="R50" i="22"/>
  <c r="Q50" i="22"/>
  <c r="P50" i="22"/>
  <c r="O50" i="22"/>
  <c r="N50" i="22"/>
  <c r="M50" i="22"/>
  <c r="L50" i="22"/>
  <c r="K50" i="22"/>
  <c r="J50" i="22"/>
  <c r="I50" i="22"/>
  <c r="H50" i="22"/>
  <c r="G50" i="22"/>
  <c r="F50" i="22"/>
  <c r="E50" i="22"/>
  <c r="D50" i="22"/>
  <c r="AA49" i="22"/>
  <c r="Z49" i="22"/>
  <c r="Y49" i="22"/>
  <c r="X49" i="22"/>
  <c r="W49" i="22"/>
  <c r="V49" i="22"/>
  <c r="U49" i="22"/>
  <c r="T49" i="22"/>
  <c r="S49" i="22"/>
  <c r="R49" i="22"/>
  <c r="Q49" i="22"/>
  <c r="P49" i="22"/>
  <c r="O49" i="22"/>
  <c r="N49" i="22"/>
  <c r="M49" i="22"/>
  <c r="L49" i="22"/>
  <c r="K49" i="22"/>
  <c r="J49" i="22"/>
  <c r="I49" i="22"/>
  <c r="H49" i="22"/>
  <c r="G49" i="22"/>
  <c r="F49" i="22"/>
  <c r="E49" i="22"/>
  <c r="D49" i="22"/>
  <c r="AA48" i="22"/>
  <c r="Z48" i="22"/>
  <c r="Y48" i="22"/>
  <c r="X48" i="22"/>
  <c r="W48" i="22"/>
  <c r="V48" i="22"/>
  <c r="U48" i="22"/>
  <c r="T48" i="22"/>
  <c r="S48" i="22"/>
  <c r="R48" i="22"/>
  <c r="Q48" i="22"/>
  <c r="P48" i="22"/>
  <c r="O48" i="22"/>
  <c r="N48" i="22"/>
  <c r="M48" i="22"/>
  <c r="L48" i="22"/>
  <c r="K48" i="22"/>
  <c r="J48" i="22"/>
  <c r="I48" i="22"/>
  <c r="H48" i="22"/>
  <c r="G48" i="22"/>
  <c r="F48" i="22"/>
  <c r="D48" i="22"/>
  <c r="AA47" i="22"/>
  <c r="Z47" i="22"/>
  <c r="Y47" i="22"/>
  <c r="X47" i="22"/>
  <c r="W47" i="22"/>
  <c r="V47" i="22"/>
  <c r="U47" i="22"/>
  <c r="T47" i="22"/>
  <c r="S47" i="22"/>
  <c r="R47" i="22"/>
  <c r="Q47" i="22"/>
  <c r="P47" i="22"/>
  <c r="O47" i="22"/>
  <c r="N47" i="22"/>
  <c r="M47" i="22"/>
  <c r="L47" i="22"/>
  <c r="K47" i="22"/>
  <c r="J47" i="22"/>
  <c r="I47" i="22"/>
  <c r="H47" i="22"/>
  <c r="G47" i="22"/>
  <c r="F47" i="22"/>
  <c r="D47" i="22"/>
  <c r="AA38" i="22"/>
  <c r="Z38" i="22"/>
  <c r="Y38" i="22"/>
  <c r="X38" i="22"/>
  <c r="W38" i="22"/>
  <c r="V38" i="22"/>
  <c r="U38" i="22"/>
  <c r="T38" i="22"/>
  <c r="S38" i="22"/>
  <c r="R38" i="22"/>
  <c r="Q38" i="22"/>
  <c r="P38" i="22"/>
  <c r="O38" i="22"/>
  <c r="N38" i="22"/>
  <c r="M38" i="22"/>
  <c r="L38" i="22"/>
  <c r="K38" i="22"/>
  <c r="J38" i="22"/>
  <c r="I38" i="22"/>
  <c r="H38" i="22"/>
  <c r="G38" i="22"/>
  <c r="F38" i="22"/>
  <c r="D38" i="22"/>
  <c r="AA37" i="22"/>
  <c r="Z37" i="22"/>
  <c r="Y37" i="22"/>
  <c r="X37" i="22"/>
  <c r="W37" i="22"/>
  <c r="V37" i="22"/>
  <c r="U37" i="22"/>
  <c r="T37" i="22"/>
  <c r="S37" i="22"/>
  <c r="R37" i="22"/>
  <c r="Q37" i="22"/>
  <c r="P37" i="22"/>
  <c r="O37" i="22"/>
  <c r="N37" i="22"/>
  <c r="M37" i="22"/>
  <c r="L37" i="22"/>
  <c r="K37" i="22"/>
  <c r="J37" i="22"/>
  <c r="I37" i="22"/>
  <c r="H37" i="22"/>
  <c r="AA36" i="22"/>
  <c r="Z36" i="22"/>
  <c r="Y36" i="22"/>
  <c r="X36" i="22"/>
  <c r="W36" i="22"/>
  <c r="V36" i="22"/>
  <c r="U36" i="22"/>
  <c r="T36" i="22"/>
  <c r="S36" i="22"/>
  <c r="R36" i="22"/>
  <c r="Q36" i="22"/>
  <c r="P36" i="22"/>
  <c r="O36" i="22"/>
  <c r="N36" i="22"/>
  <c r="M36" i="22"/>
  <c r="L36" i="22"/>
  <c r="K36" i="22"/>
  <c r="J36" i="22"/>
  <c r="I36" i="22"/>
  <c r="H36" i="22"/>
  <c r="AA31" i="22"/>
  <c r="Z31" i="22"/>
  <c r="Y31" i="22"/>
  <c r="X31" i="22"/>
  <c r="W31" i="22"/>
  <c r="V31" i="22"/>
  <c r="U31" i="22"/>
  <c r="T31" i="22"/>
  <c r="S31" i="22"/>
  <c r="R31" i="22"/>
  <c r="Q31" i="22"/>
  <c r="P31" i="22"/>
  <c r="O31" i="22"/>
  <c r="N31" i="22"/>
  <c r="M31" i="22"/>
  <c r="L31" i="22"/>
  <c r="K31" i="22"/>
  <c r="J31" i="22"/>
  <c r="I31" i="22"/>
  <c r="H31" i="22"/>
  <c r="G31" i="22"/>
  <c r="F31" i="22"/>
  <c r="D31" i="22"/>
  <c r="AA30" i="22"/>
  <c r="Z30" i="22"/>
  <c r="Y30" i="22"/>
  <c r="X30" i="22"/>
  <c r="W30" i="22"/>
  <c r="V30" i="22"/>
  <c r="U30" i="22"/>
  <c r="T30" i="22"/>
  <c r="S30" i="22"/>
  <c r="R30" i="22"/>
  <c r="Q30" i="22"/>
  <c r="P30" i="22"/>
  <c r="O30" i="22"/>
  <c r="N30" i="22"/>
  <c r="M30" i="22"/>
  <c r="L30" i="22"/>
  <c r="K30" i="22"/>
  <c r="J30" i="22"/>
  <c r="I30" i="22"/>
  <c r="H30" i="22"/>
  <c r="AA29" i="22"/>
  <c r="Z29" i="22"/>
  <c r="Y29" i="22"/>
  <c r="X29" i="22"/>
  <c r="W29" i="22"/>
  <c r="V29" i="22"/>
  <c r="U29" i="22"/>
  <c r="T29" i="22"/>
  <c r="S29" i="22"/>
  <c r="R29" i="22"/>
  <c r="Q29" i="22"/>
  <c r="P29" i="22"/>
  <c r="O29" i="22"/>
  <c r="N29" i="22"/>
  <c r="M29" i="22"/>
  <c r="L29" i="22"/>
  <c r="K29" i="22"/>
  <c r="J29" i="22"/>
  <c r="I29" i="22"/>
  <c r="H29" i="22"/>
  <c r="AA28" i="22"/>
  <c r="Z28" i="22"/>
  <c r="Y28" i="22"/>
  <c r="X28" i="22"/>
  <c r="W28" i="22"/>
  <c r="V28" i="22"/>
  <c r="U28" i="22"/>
  <c r="T28" i="22"/>
  <c r="S28" i="22"/>
  <c r="R28" i="22"/>
  <c r="Q28" i="22"/>
  <c r="P28" i="22"/>
  <c r="O28" i="22"/>
  <c r="N28" i="22"/>
  <c r="M28" i="22"/>
  <c r="L28" i="22"/>
  <c r="K28" i="22"/>
  <c r="J28" i="22"/>
  <c r="I28" i="22"/>
  <c r="H28" i="22"/>
  <c r="AA27" i="22"/>
  <c r="Z27" i="22"/>
  <c r="Y27" i="22"/>
  <c r="X27" i="22"/>
  <c r="W27" i="22"/>
  <c r="V27" i="22"/>
  <c r="U27" i="22"/>
  <c r="T27" i="22"/>
  <c r="S27" i="22"/>
  <c r="R27" i="22"/>
  <c r="Q27" i="22"/>
  <c r="P27" i="22"/>
  <c r="O27" i="22"/>
  <c r="N27" i="22"/>
  <c r="M27" i="22"/>
  <c r="L27" i="22"/>
  <c r="K27" i="22"/>
  <c r="J27" i="22"/>
  <c r="I27" i="22"/>
  <c r="H27" i="22"/>
  <c r="AA26" i="22"/>
  <c r="Z26" i="22"/>
  <c r="Y26" i="22"/>
  <c r="X26" i="22"/>
  <c r="W26" i="22"/>
  <c r="V26" i="22"/>
  <c r="U26" i="22"/>
  <c r="T26" i="22"/>
  <c r="S26" i="22"/>
  <c r="R26" i="22"/>
  <c r="Q26" i="22"/>
  <c r="P26" i="22"/>
  <c r="O26" i="22"/>
  <c r="N26" i="22"/>
  <c r="M26" i="22"/>
  <c r="L26" i="22"/>
  <c r="K26" i="22"/>
  <c r="J26" i="22"/>
  <c r="I26" i="22"/>
  <c r="H26" i="22"/>
  <c r="AA25" i="22"/>
  <c r="Z25" i="22"/>
  <c r="Y25" i="22"/>
  <c r="X25" i="22"/>
  <c r="W25" i="22"/>
  <c r="V25" i="22"/>
  <c r="U25" i="22"/>
  <c r="T25" i="22"/>
  <c r="S25" i="22"/>
  <c r="R25" i="22"/>
  <c r="Q25" i="22"/>
  <c r="P25" i="22"/>
  <c r="O25" i="22"/>
  <c r="N25" i="22"/>
  <c r="M25" i="22"/>
  <c r="L25" i="22"/>
  <c r="K25" i="22"/>
  <c r="J25" i="22"/>
  <c r="I25" i="22"/>
  <c r="H25" i="22"/>
  <c r="AA24" i="22"/>
  <c r="Z24" i="22"/>
  <c r="Y24" i="22"/>
  <c r="X24" i="22"/>
  <c r="W24" i="22"/>
  <c r="V24" i="22"/>
  <c r="U24" i="22"/>
  <c r="T24" i="22"/>
  <c r="S24" i="22"/>
  <c r="R24" i="22"/>
  <c r="Q24" i="22"/>
  <c r="P24" i="22"/>
  <c r="O24" i="22"/>
  <c r="N24" i="22"/>
  <c r="M24" i="22"/>
  <c r="L24" i="22"/>
  <c r="K24" i="22"/>
  <c r="J24" i="22"/>
  <c r="I24" i="22"/>
  <c r="H24" i="22"/>
  <c r="AA23" i="22"/>
  <c r="Z23" i="22"/>
  <c r="Y23" i="22"/>
  <c r="X23" i="22"/>
  <c r="W23" i="22"/>
  <c r="V23" i="22"/>
  <c r="U23" i="22"/>
  <c r="T23" i="22"/>
  <c r="S23" i="22"/>
  <c r="R23" i="22"/>
  <c r="Q23" i="22"/>
  <c r="P23" i="22"/>
  <c r="O23" i="22"/>
  <c r="N23" i="22"/>
  <c r="M23" i="22"/>
  <c r="L23" i="22"/>
  <c r="K23" i="22"/>
  <c r="J23" i="22"/>
  <c r="I23" i="22"/>
  <c r="H23" i="22"/>
  <c r="AA22" i="22"/>
  <c r="Z22" i="22"/>
  <c r="Y22" i="22"/>
  <c r="X22" i="22"/>
  <c r="W22" i="22"/>
  <c r="V22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I22" i="22"/>
  <c r="H22" i="22"/>
  <c r="AA21" i="22"/>
  <c r="Z21" i="22"/>
  <c r="Y21" i="22"/>
  <c r="X21" i="22"/>
  <c r="W21" i="22"/>
  <c r="V21" i="22"/>
  <c r="U21" i="22"/>
  <c r="T21" i="22"/>
  <c r="S21" i="22"/>
  <c r="R21" i="22"/>
  <c r="Q21" i="22"/>
  <c r="P21" i="22"/>
  <c r="O21" i="22"/>
  <c r="N21" i="22"/>
  <c r="M21" i="22"/>
  <c r="L21" i="22"/>
  <c r="K21" i="22"/>
  <c r="J21" i="22"/>
  <c r="I21" i="22"/>
  <c r="H21" i="22"/>
  <c r="G21" i="22"/>
  <c r="F21" i="22"/>
  <c r="E21" i="22"/>
  <c r="D21" i="22"/>
  <c r="AA20" i="22"/>
  <c r="Z20" i="22"/>
  <c r="Y20" i="22"/>
  <c r="X20" i="22"/>
  <c r="W20" i="22"/>
  <c r="V20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I20" i="22"/>
  <c r="H20" i="22"/>
  <c r="AA19" i="22"/>
  <c r="Z19" i="22"/>
  <c r="Y19" i="22"/>
  <c r="X19" i="22"/>
  <c r="W19" i="22"/>
  <c r="V19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H19" i="22"/>
  <c r="AA18" i="22"/>
  <c r="Z18" i="22"/>
  <c r="Y18" i="22"/>
  <c r="X18" i="22"/>
  <c r="W18" i="22"/>
  <c r="V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I18" i="22"/>
  <c r="H18" i="22"/>
  <c r="AA17" i="22"/>
  <c r="Z17" i="22"/>
  <c r="Y17" i="22"/>
  <c r="X17" i="22"/>
  <c r="W17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AA16" i="22"/>
  <c r="Z16" i="22"/>
  <c r="Y16" i="22"/>
  <c r="X16" i="22"/>
  <c r="W16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I16" i="22"/>
  <c r="H16" i="22"/>
  <c r="G16" i="22"/>
  <c r="F16" i="22"/>
  <c r="D16" i="22"/>
  <c r="AA15" i="22"/>
  <c r="Z15" i="22"/>
  <c r="Y15" i="22"/>
  <c r="X15" i="22"/>
  <c r="W15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AA14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AA13" i="22"/>
  <c r="Z13" i="22"/>
  <c r="Y13" i="22"/>
  <c r="X13" i="22"/>
  <c r="W13" i="22"/>
  <c r="V13" i="22"/>
  <c r="U13" i="22"/>
  <c r="T13" i="22"/>
  <c r="S13" i="22"/>
  <c r="R13" i="22"/>
  <c r="Q13" i="22"/>
  <c r="P13" i="22"/>
  <c r="O13" i="22"/>
  <c r="N13" i="22"/>
  <c r="M13" i="22"/>
  <c r="L13" i="22"/>
  <c r="K13" i="22"/>
  <c r="J13" i="22"/>
  <c r="I13" i="22"/>
  <c r="H13" i="22"/>
  <c r="AA12" i="22"/>
  <c r="Z12" i="22"/>
  <c r="Y12" i="22"/>
  <c r="X12" i="22"/>
  <c r="W12" i="22"/>
  <c r="V12" i="22"/>
  <c r="U12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H12" i="22"/>
  <c r="AA11" i="22"/>
  <c r="Z11" i="22"/>
  <c r="Y11" i="22"/>
  <c r="X11" i="22"/>
  <c r="W11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F11" i="22"/>
  <c r="D11" i="22"/>
  <c r="AB103" i="25"/>
  <c r="AA103" i="25"/>
  <c r="Z103" i="25"/>
  <c r="Y103" i="25"/>
  <c r="X103" i="25"/>
  <c r="W103" i="25"/>
  <c r="V103" i="25"/>
  <c r="U103" i="25"/>
  <c r="T103" i="25"/>
  <c r="S103" i="25"/>
  <c r="R103" i="25"/>
  <c r="Q103" i="25"/>
  <c r="P103" i="25"/>
  <c r="O103" i="25"/>
  <c r="N103" i="25"/>
  <c r="M103" i="25"/>
  <c r="L103" i="25"/>
  <c r="K103" i="25"/>
  <c r="J103" i="25"/>
  <c r="I103" i="25"/>
  <c r="H103" i="25"/>
  <c r="G103" i="25"/>
  <c r="F103" i="25"/>
  <c r="E103" i="25"/>
  <c r="D103" i="25"/>
  <c r="AA102" i="25"/>
  <c r="Z102" i="25"/>
  <c r="Y102" i="25"/>
  <c r="X102" i="25"/>
  <c r="W102" i="25"/>
  <c r="V102" i="25"/>
  <c r="U102" i="25"/>
  <c r="T102" i="25"/>
  <c r="S102" i="25"/>
  <c r="R102" i="25"/>
  <c r="Q102" i="25"/>
  <c r="P102" i="25"/>
  <c r="O102" i="25"/>
  <c r="N102" i="25"/>
  <c r="M102" i="25"/>
  <c r="L102" i="25"/>
  <c r="K102" i="25"/>
  <c r="J102" i="25"/>
  <c r="I102" i="25"/>
  <c r="H102" i="25"/>
  <c r="G102" i="25"/>
  <c r="F102" i="25"/>
  <c r="E102" i="25"/>
  <c r="D102" i="25"/>
  <c r="Z101" i="25"/>
  <c r="Y101" i="25"/>
  <c r="X101" i="25"/>
  <c r="W101" i="25"/>
  <c r="V101" i="25"/>
  <c r="U101" i="25"/>
  <c r="T101" i="25"/>
  <c r="S101" i="25"/>
  <c r="R101" i="25"/>
  <c r="Q101" i="25"/>
  <c r="P101" i="25"/>
  <c r="O101" i="25"/>
  <c r="N101" i="25"/>
  <c r="M101" i="25"/>
  <c r="L101" i="25"/>
  <c r="K101" i="25"/>
  <c r="J101" i="25"/>
  <c r="I101" i="25"/>
  <c r="H101" i="25"/>
  <c r="G101" i="25"/>
  <c r="F101" i="25"/>
  <c r="E101" i="25"/>
  <c r="D101" i="25"/>
  <c r="Y100" i="25"/>
  <c r="X100" i="25"/>
  <c r="W100" i="25"/>
  <c r="V100" i="25"/>
  <c r="U100" i="25"/>
  <c r="T100" i="25"/>
  <c r="S100" i="25"/>
  <c r="R100" i="25"/>
  <c r="Q100" i="25"/>
  <c r="P100" i="25"/>
  <c r="O100" i="25"/>
  <c r="N100" i="25"/>
  <c r="M100" i="25"/>
  <c r="L100" i="25"/>
  <c r="K100" i="25"/>
  <c r="J100" i="25"/>
  <c r="I100" i="25"/>
  <c r="H100" i="25"/>
  <c r="G100" i="25"/>
  <c r="F100" i="25"/>
  <c r="E100" i="25"/>
  <c r="D100" i="25"/>
  <c r="X99" i="25"/>
  <c r="W99" i="25"/>
  <c r="V99" i="25"/>
  <c r="U99" i="25"/>
  <c r="T99" i="25"/>
  <c r="S99" i="25"/>
  <c r="R99" i="25"/>
  <c r="Q99" i="25"/>
  <c r="P99" i="25"/>
  <c r="O99" i="25"/>
  <c r="N99" i="25"/>
  <c r="M99" i="25"/>
  <c r="L99" i="25"/>
  <c r="K99" i="25"/>
  <c r="J99" i="25"/>
  <c r="I99" i="25"/>
  <c r="H99" i="25"/>
  <c r="G99" i="25"/>
  <c r="F99" i="25"/>
  <c r="E99" i="25"/>
  <c r="D99" i="25"/>
  <c r="W98" i="25"/>
  <c r="V98" i="25"/>
  <c r="U98" i="25"/>
  <c r="T98" i="25"/>
  <c r="S98" i="25"/>
  <c r="R98" i="25"/>
  <c r="Q98" i="25"/>
  <c r="P98" i="25"/>
  <c r="O98" i="25"/>
  <c r="N98" i="25"/>
  <c r="M98" i="25"/>
  <c r="L98" i="25"/>
  <c r="K98" i="25"/>
  <c r="J98" i="25"/>
  <c r="I98" i="25"/>
  <c r="H98" i="25"/>
  <c r="G98" i="25"/>
  <c r="F98" i="25"/>
  <c r="E98" i="25"/>
  <c r="D98" i="25"/>
  <c r="V97" i="25"/>
  <c r="U97" i="25"/>
  <c r="T97" i="25"/>
  <c r="S97" i="25"/>
  <c r="R97" i="25"/>
  <c r="Q97" i="25"/>
  <c r="P97" i="25"/>
  <c r="O97" i="25"/>
  <c r="N97" i="25"/>
  <c r="M97" i="25"/>
  <c r="L97" i="25"/>
  <c r="K97" i="25"/>
  <c r="J97" i="25"/>
  <c r="I97" i="25"/>
  <c r="H97" i="25"/>
  <c r="G97" i="25"/>
  <c r="F97" i="25"/>
  <c r="E97" i="25"/>
  <c r="D97" i="25"/>
  <c r="U96" i="25"/>
  <c r="T96" i="25"/>
  <c r="S96" i="25"/>
  <c r="R96" i="25"/>
  <c r="Q96" i="25"/>
  <c r="P96" i="25"/>
  <c r="O96" i="25"/>
  <c r="N96" i="25"/>
  <c r="M96" i="25"/>
  <c r="L96" i="25"/>
  <c r="K96" i="25"/>
  <c r="J96" i="25"/>
  <c r="I96" i="25"/>
  <c r="H96" i="25"/>
  <c r="G96" i="25"/>
  <c r="F96" i="25"/>
  <c r="E96" i="25"/>
  <c r="D96" i="25"/>
  <c r="T95" i="25"/>
  <c r="S95" i="25"/>
  <c r="R95" i="25"/>
  <c r="Q95" i="25"/>
  <c r="P95" i="25"/>
  <c r="O95" i="25"/>
  <c r="N95" i="25"/>
  <c r="M95" i="25"/>
  <c r="L95" i="25"/>
  <c r="K95" i="25"/>
  <c r="J95" i="25"/>
  <c r="I95" i="25"/>
  <c r="H95" i="25"/>
  <c r="G95" i="25"/>
  <c r="F95" i="25"/>
  <c r="E95" i="25"/>
  <c r="D95" i="25"/>
  <c r="S94" i="25"/>
  <c r="R94" i="25"/>
  <c r="Q94" i="25"/>
  <c r="P94" i="25"/>
  <c r="O94" i="25"/>
  <c r="N94" i="25"/>
  <c r="M94" i="25"/>
  <c r="L94" i="25"/>
  <c r="K94" i="25"/>
  <c r="J94" i="25"/>
  <c r="I94" i="25"/>
  <c r="H94" i="25"/>
  <c r="G94" i="25"/>
  <c r="F94" i="25"/>
  <c r="E94" i="25"/>
  <c r="D94" i="25"/>
  <c r="R93" i="25"/>
  <c r="Q93" i="25"/>
  <c r="P93" i="25"/>
  <c r="O93" i="25"/>
  <c r="N93" i="25"/>
  <c r="M93" i="25"/>
  <c r="L93" i="25"/>
  <c r="K93" i="25"/>
  <c r="J93" i="25"/>
  <c r="I93" i="25"/>
  <c r="H93" i="25"/>
  <c r="G93" i="25"/>
  <c r="F93" i="25"/>
  <c r="E93" i="25"/>
  <c r="D93" i="25"/>
  <c r="Q92" i="25"/>
  <c r="P92" i="25"/>
  <c r="O92" i="25"/>
  <c r="N92" i="25"/>
  <c r="M92" i="25"/>
  <c r="L92" i="25"/>
  <c r="K92" i="25"/>
  <c r="J92" i="25"/>
  <c r="I92" i="25"/>
  <c r="H92" i="25"/>
  <c r="G92" i="25"/>
  <c r="F92" i="25"/>
  <c r="E92" i="25"/>
  <c r="D92" i="25"/>
  <c r="P91" i="25"/>
  <c r="O91" i="25"/>
  <c r="N91" i="25"/>
  <c r="M91" i="25"/>
  <c r="L91" i="25"/>
  <c r="K91" i="25"/>
  <c r="J91" i="25"/>
  <c r="I91" i="25"/>
  <c r="H91" i="25"/>
  <c r="G91" i="25"/>
  <c r="F91" i="25"/>
  <c r="E91" i="25"/>
  <c r="D91" i="25"/>
  <c r="O90" i="25"/>
  <c r="N90" i="25"/>
  <c r="M90" i="25"/>
  <c r="L90" i="25"/>
  <c r="K90" i="25"/>
  <c r="J90" i="25"/>
  <c r="I90" i="25"/>
  <c r="H90" i="25"/>
  <c r="G90" i="25"/>
  <c r="F90" i="25"/>
  <c r="E90" i="25"/>
  <c r="D90" i="25"/>
  <c r="N89" i="25"/>
  <c r="M89" i="25"/>
  <c r="L89" i="25"/>
  <c r="K89" i="25"/>
  <c r="J89" i="25"/>
  <c r="I89" i="25"/>
  <c r="H89" i="25"/>
  <c r="G89" i="25"/>
  <c r="F89" i="25"/>
  <c r="E89" i="25"/>
  <c r="D89" i="25"/>
  <c r="M88" i="25"/>
  <c r="L88" i="25"/>
  <c r="K88" i="25"/>
  <c r="J88" i="25"/>
  <c r="I88" i="25"/>
  <c r="H88" i="25"/>
  <c r="G88" i="25"/>
  <c r="F88" i="25"/>
  <c r="E88" i="25"/>
  <c r="D88" i="25"/>
  <c r="L87" i="25"/>
  <c r="K87" i="25"/>
  <c r="J87" i="25"/>
  <c r="I87" i="25"/>
  <c r="H87" i="25"/>
  <c r="G87" i="25"/>
  <c r="F87" i="25"/>
  <c r="E87" i="25"/>
  <c r="D87" i="25"/>
  <c r="K86" i="25"/>
  <c r="J86" i="25"/>
  <c r="I86" i="25"/>
  <c r="H86" i="25"/>
  <c r="G86" i="25"/>
  <c r="F86" i="25"/>
  <c r="E86" i="25"/>
  <c r="D86" i="25"/>
  <c r="J85" i="25"/>
  <c r="I85" i="25"/>
  <c r="H85" i="25"/>
  <c r="G85" i="25"/>
  <c r="F85" i="25"/>
  <c r="E85" i="25"/>
  <c r="D85" i="25"/>
  <c r="I84" i="25"/>
  <c r="H84" i="25"/>
  <c r="G84" i="25"/>
  <c r="F84" i="25"/>
  <c r="E84" i="25"/>
  <c r="D84" i="25"/>
  <c r="H83" i="25"/>
  <c r="G83" i="25"/>
  <c r="F83" i="25"/>
  <c r="E83" i="25"/>
  <c r="D83" i="25"/>
  <c r="G82" i="25"/>
  <c r="F82" i="25"/>
  <c r="E82" i="25"/>
  <c r="D82" i="25"/>
  <c r="F81" i="25"/>
  <c r="E81" i="25"/>
  <c r="D81" i="25"/>
  <c r="E80" i="25"/>
  <c r="D80" i="25"/>
  <c r="D79" i="25"/>
  <c r="AB70" i="25"/>
  <c r="AA70" i="25"/>
  <c r="Z70" i="25"/>
  <c r="Y70" i="25"/>
  <c r="X70" i="25"/>
  <c r="W70" i="25"/>
  <c r="V70" i="25"/>
  <c r="U70" i="25"/>
  <c r="T70" i="25"/>
  <c r="S70" i="25"/>
  <c r="R70" i="25"/>
  <c r="Q70" i="25"/>
  <c r="P70" i="25"/>
  <c r="O70" i="25"/>
  <c r="N70" i="25"/>
  <c r="M70" i="25"/>
  <c r="L70" i="25"/>
  <c r="K70" i="25"/>
  <c r="J70" i="25"/>
  <c r="I70" i="25"/>
  <c r="H70" i="25"/>
  <c r="G70" i="25"/>
  <c r="F70" i="25"/>
  <c r="E70" i="25"/>
  <c r="D70" i="25"/>
  <c r="AA69" i="25"/>
  <c r="Z69" i="25"/>
  <c r="Y69" i="25"/>
  <c r="X69" i="25"/>
  <c r="W69" i="25"/>
  <c r="V69" i="25"/>
  <c r="U69" i="25"/>
  <c r="T69" i="25"/>
  <c r="S69" i="25"/>
  <c r="R69" i="25"/>
  <c r="Q69" i="25"/>
  <c r="P69" i="25"/>
  <c r="O69" i="25"/>
  <c r="N69" i="25"/>
  <c r="M69" i="25"/>
  <c r="L69" i="25"/>
  <c r="K69" i="25"/>
  <c r="J69" i="25"/>
  <c r="I69" i="25"/>
  <c r="H69" i="25"/>
  <c r="G69" i="25"/>
  <c r="F69" i="25"/>
  <c r="E69" i="25"/>
  <c r="D69" i="25"/>
  <c r="Z68" i="25"/>
  <c r="Y68" i="25"/>
  <c r="X68" i="25"/>
  <c r="W68" i="25"/>
  <c r="V68" i="25"/>
  <c r="U68" i="25"/>
  <c r="T68" i="25"/>
  <c r="S68" i="25"/>
  <c r="R68" i="25"/>
  <c r="Q68" i="25"/>
  <c r="P68" i="25"/>
  <c r="O68" i="25"/>
  <c r="N68" i="25"/>
  <c r="M68" i="25"/>
  <c r="L68" i="25"/>
  <c r="K68" i="25"/>
  <c r="J68" i="25"/>
  <c r="I68" i="25"/>
  <c r="H68" i="25"/>
  <c r="G68" i="25"/>
  <c r="F68" i="25"/>
  <c r="E68" i="25"/>
  <c r="D68" i="25"/>
  <c r="Y67" i="25"/>
  <c r="X67" i="25"/>
  <c r="W67" i="25"/>
  <c r="V67" i="25"/>
  <c r="U67" i="25"/>
  <c r="T67" i="25"/>
  <c r="S67" i="25"/>
  <c r="R67" i="25"/>
  <c r="Q67" i="25"/>
  <c r="P67" i="25"/>
  <c r="O67" i="25"/>
  <c r="N67" i="25"/>
  <c r="M67" i="25"/>
  <c r="L67" i="25"/>
  <c r="K67" i="25"/>
  <c r="J67" i="25"/>
  <c r="I67" i="25"/>
  <c r="H67" i="25"/>
  <c r="G67" i="25"/>
  <c r="F67" i="25"/>
  <c r="E67" i="25"/>
  <c r="D67" i="25"/>
  <c r="X66" i="25"/>
  <c r="W66" i="25"/>
  <c r="V66" i="25"/>
  <c r="U66" i="25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G66" i="25"/>
  <c r="F66" i="25"/>
  <c r="E66" i="25"/>
  <c r="D66" i="25"/>
  <c r="W65" i="25"/>
  <c r="V65" i="25"/>
  <c r="U65" i="25"/>
  <c r="T65" i="25"/>
  <c r="S65" i="25"/>
  <c r="R65" i="25"/>
  <c r="Q65" i="25"/>
  <c r="P65" i="25"/>
  <c r="O65" i="25"/>
  <c r="N65" i="25"/>
  <c r="M65" i="25"/>
  <c r="L65" i="25"/>
  <c r="K65" i="25"/>
  <c r="J65" i="25"/>
  <c r="I65" i="25"/>
  <c r="H65" i="25"/>
  <c r="G65" i="25"/>
  <c r="F65" i="25"/>
  <c r="E65" i="25"/>
  <c r="D65" i="25"/>
  <c r="V64" i="25"/>
  <c r="U64" i="25"/>
  <c r="T64" i="25"/>
  <c r="S64" i="25"/>
  <c r="R64" i="25"/>
  <c r="Q64" i="25"/>
  <c r="P64" i="25"/>
  <c r="O64" i="25"/>
  <c r="N64" i="25"/>
  <c r="M64" i="25"/>
  <c r="L64" i="25"/>
  <c r="K64" i="25"/>
  <c r="J64" i="25"/>
  <c r="I64" i="25"/>
  <c r="H64" i="25"/>
  <c r="G64" i="25"/>
  <c r="F64" i="25"/>
  <c r="E64" i="25"/>
  <c r="D64" i="25"/>
  <c r="U63" i="25"/>
  <c r="T63" i="25"/>
  <c r="S63" i="25"/>
  <c r="R63" i="25"/>
  <c r="Q63" i="25"/>
  <c r="P63" i="25"/>
  <c r="O63" i="25"/>
  <c r="N63" i="25"/>
  <c r="M63" i="25"/>
  <c r="L63" i="25"/>
  <c r="K63" i="25"/>
  <c r="J63" i="25"/>
  <c r="I63" i="25"/>
  <c r="H63" i="25"/>
  <c r="G63" i="25"/>
  <c r="F63" i="25"/>
  <c r="E63" i="25"/>
  <c r="D63" i="25"/>
  <c r="T62" i="25"/>
  <c r="S62" i="25"/>
  <c r="R62" i="25"/>
  <c r="Q62" i="25"/>
  <c r="P62" i="25"/>
  <c r="O62" i="25"/>
  <c r="N62" i="25"/>
  <c r="M62" i="25"/>
  <c r="L62" i="25"/>
  <c r="K62" i="25"/>
  <c r="J62" i="25"/>
  <c r="I62" i="25"/>
  <c r="H62" i="25"/>
  <c r="G62" i="25"/>
  <c r="F62" i="25"/>
  <c r="E62" i="25"/>
  <c r="D62" i="25"/>
  <c r="S61" i="25"/>
  <c r="R61" i="25"/>
  <c r="Q61" i="25"/>
  <c r="P61" i="25"/>
  <c r="O61" i="25"/>
  <c r="N61" i="25"/>
  <c r="M61" i="25"/>
  <c r="L61" i="25"/>
  <c r="K61" i="25"/>
  <c r="J61" i="25"/>
  <c r="I61" i="25"/>
  <c r="H61" i="25"/>
  <c r="G61" i="25"/>
  <c r="F61" i="25"/>
  <c r="E61" i="25"/>
  <c r="D61" i="25"/>
  <c r="R60" i="25"/>
  <c r="Q60" i="25"/>
  <c r="P60" i="25"/>
  <c r="O60" i="25"/>
  <c r="N60" i="25"/>
  <c r="M60" i="25"/>
  <c r="L60" i="25"/>
  <c r="K60" i="25"/>
  <c r="J60" i="25"/>
  <c r="I60" i="25"/>
  <c r="H60" i="25"/>
  <c r="G60" i="25"/>
  <c r="F60" i="25"/>
  <c r="E60" i="25"/>
  <c r="D60" i="25"/>
  <c r="Q59" i="25"/>
  <c r="P59" i="25"/>
  <c r="O59" i="25"/>
  <c r="N59" i="25"/>
  <c r="M59" i="25"/>
  <c r="L59" i="25"/>
  <c r="K59" i="25"/>
  <c r="J59" i="25"/>
  <c r="I59" i="25"/>
  <c r="H59" i="25"/>
  <c r="G59" i="25"/>
  <c r="F59" i="25"/>
  <c r="E59" i="25"/>
  <c r="D59" i="25"/>
  <c r="P58" i="25"/>
  <c r="O58" i="25"/>
  <c r="N58" i="25"/>
  <c r="M58" i="25"/>
  <c r="L58" i="25"/>
  <c r="K58" i="25"/>
  <c r="J58" i="25"/>
  <c r="I58" i="25"/>
  <c r="H58" i="25"/>
  <c r="G58" i="25"/>
  <c r="F58" i="25"/>
  <c r="E58" i="25"/>
  <c r="D58" i="25"/>
  <c r="O57" i="25"/>
  <c r="N57" i="25"/>
  <c r="M57" i="25"/>
  <c r="L57" i="25"/>
  <c r="K57" i="25"/>
  <c r="J57" i="25"/>
  <c r="I57" i="25"/>
  <c r="H57" i="25"/>
  <c r="G57" i="25"/>
  <c r="F57" i="25"/>
  <c r="E57" i="25"/>
  <c r="D57" i="25"/>
  <c r="N56" i="25"/>
  <c r="M56" i="25"/>
  <c r="L56" i="25"/>
  <c r="K56" i="25"/>
  <c r="J56" i="25"/>
  <c r="I56" i="25"/>
  <c r="H56" i="25"/>
  <c r="G56" i="25"/>
  <c r="F56" i="25"/>
  <c r="E56" i="25"/>
  <c r="D56" i="25"/>
  <c r="M55" i="25"/>
  <c r="L55" i="25"/>
  <c r="K55" i="25"/>
  <c r="J55" i="25"/>
  <c r="I55" i="25"/>
  <c r="H55" i="25"/>
  <c r="G55" i="25"/>
  <c r="F55" i="25"/>
  <c r="E55" i="25"/>
  <c r="D55" i="25"/>
  <c r="L54" i="25"/>
  <c r="K54" i="25"/>
  <c r="J54" i="25"/>
  <c r="I54" i="25"/>
  <c r="H54" i="25"/>
  <c r="G54" i="25"/>
  <c r="F54" i="25"/>
  <c r="E54" i="25"/>
  <c r="D54" i="25"/>
  <c r="K53" i="25"/>
  <c r="J53" i="25"/>
  <c r="I53" i="25"/>
  <c r="H53" i="25"/>
  <c r="G53" i="25"/>
  <c r="F53" i="25"/>
  <c r="E53" i="25"/>
  <c r="D53" i="25"/>
  <c r="J52" i="25"/>
  <c r="I52" i="25"/>
  <c r="H52" i="25"/>
  <c r="G52" i="25"/>
  <c r="F52" i="25"/>
  <c r="E52" i="25"/>
  <c r="D52" i="25"/>
  <c r="I51" i="25"/>
  <c r="H51" i="25"/>
  <c r="G51" i="25"/>
  <c r="F51" i="25"/>
  <c r="E51" i="25"/>
  <c r="D51" i="25"/>
  <c r="H50" i="25"/>
  <c r="G50" i="25"/>
  <c r="F50" i="25"/>
  <c r="E50" i="25"/>
  <c r="D50" i="25"/>
  <c r="G49" i="25"/>
  <c r="F49" i="25"/>
  <c r="E49" i="25"/>
  <c r="D49" i="25"/>
  <c r="F48" i="25"/>
  <c r="E48" i="25"/>
  <c r="D48" i="25"/>
  <c r="E47" i="25"/>
  <c r="D47" i="25"/>
  <c r="D46" i="25"/>
  <c r="AB37" i="25"/>
  <c r="AA37" i="25"/>
  <c r="Z37" i="25"/>
  <c r="Y37" i="25"/>
  <c r="X37" i="25"/>
  <c r="W37" i="25"/>
  <c r="V37" i="25"/>
  <c r="U37" i="25"/>
  <c r="T37" i="25"/>
  <c r="S37" i="25"/>
  <c r="R37" i="25"/>
  <c r="Q37" i="25"/>
  <c r="P37" i="25"/>
  <c r="O37" i="25"/>
  <c r="N37" i="25"/>
  <c r="M37" i="25"/>
  <c r="L37" i="25"/>
  <c r="K37" i="25"/>
  <c r="J37" i="25"/>
  <c r="I37" i="25"/>
  <c r="H37" i="25"/>
  <c r="G37" i="25"/>
  <c r="F37" i="25"/>
  <c r="E37" i="25"/>
  <c r="D37" i="25"/>
  <c r="AA36" i="25"/>
  <c r="Z36" i="25"/>
  <c r="Y36" i="25"/>
  <c r="X36" i="25"/>
  <c r="W36" i="25"/>
  <c r="V36" i="25"/>
  <c r="U36" i="25"/>
  <c r="T36" i="25"/>
  <c r="S36" i="25"/>
  <c r="R36" i="25"/>
  <c r="Q36" i="25"/>
  <c r="P36" i="25"/>
  <c r="O36" i="25"/>
  <c r="N36" i="25"/>
  <c r="M36" i="25"/>
  <c r="L36" i="25"/>
  <c r="K36" i="25"/>
  <c r="J36" i="25"/>
  <c r="I36" i="25"/>
  <c r="H36" i="25"/>
  <c r="G36" i="25"/>
  <c r="F36" i="25"/>
  <c r="E36" i="25"/>
  <c r="D36" i="25"/>
  <c r="Z35" i="25"/>
  <c r="Y35" i="25"/>
  <c r="X35" i="25"/>
  <c r="W35" i="25"/>
  <c r="V35" i="25"/>
  <c r="U35" i="25"/>
  <c r="T35" i="25"/>
  <c r="S35" i="25"/>
  <c r="R35" i="25"/>
  <c r="Q35" i="25"/>
  <c r="P35" i="25"/>
  <c r="O35" i="25"/>
  <c r="N35" i="25"/>
  <c r="M35" i="25"/>
  <c r="L35" i="25"/>
  <c r="K35" i="25"/>
  <c r="J35" i="25"/>
  <c r="I35" i="25"/>
  <c r="H35" i="25"/>
  <c r="G35" i="25"/>
  <c r="F35" i="25"/>
  <c r="E35" i="25"/>
  <c r="D35" i="25"/>
  <c r="Y34" i="25"/>
  <c r="X34" i="25"/>
  <c r="W34" i="25"/>
  <c r="V34" i="25"/>
  <c r="U34" i="25"/>
  <c r="T34" i="25"/>
  <c r="S34" i="25"/>
  <c r="R34" i="25"/>
  <c r="Q34" i="25"/>
  <c r="P34" i="25"/>
  <c r="O34" i="25"/>
  <c r="N34" i="25"/>
  <c r="M34" i="25"/>
  <c r="L34" i="25"/>
  <c r="K34" i="25"/>
  <c r="J34" i="25"/>
  <c r="I34" i="25"/>
  <c r="H34" i="25"/>
  <c r="G34" i="25"/>
  <c r="F34" i="25"/>
  <c r="E34" i="25"/>
  <c r="D34" i="25"/>
  <c r="X33" i="25"/>
  <c r="W33" i="25"/>
  <c r="V33" i="25"/>
  <c r="U33" i="25"/>
  <c r="T33" i="25"/>
  <c r="S33" i="25"/>
  <c r="R33" i="25"/>
  <c r="Q33" i="25"/>
  <c r="P33" i="25"/>
  <c r="O33" i="25"/>
  <c r="N33" i="25"/>
  <c r="M33" i="25"/>
  <c r="L33" i="25"/>
  <c r="K33" i="25"/>
  <c r="J33" i="25"/>
  <c r="I33" i="25"/>
  <c r="H33" i="25"/>
  <c r="G33" i="25"/>
  <c r="F33" i="25"/>
  <c r="E33" i="25"/>
  <c r="D33" i="25"/>
  <c r="W32" i="25"/>
  <c r="V32" i="25"/>
  <c r="U32" i="25"/>
  <c r="T32" i="25"/>
  <c r="S32" i="25"/>
  <c r="R32" i="25"/>
  <c r="Q32" i="25"/>
  <c r="P32" i="25"/>
  <c r="O32" i="25"/>
  <c r="N32" i="25"/>
  <c r="M32" i="25"/>
  <c r="L32" i="25"/>
  <c r="K32" i="25"/>
  <c r="J32" i="25"/>
  <c r="I32" i="25"/>
  <c r="H32" i="25"/>
  <c r="G32" i="25"/>
  <c r="F32" i="25"/>
  <c r="E32" i="25"/>
  <c r="D32" i="25"/>
  <c r="V31" i="25"/>
  <c r="U31" i="25"/>
  <c r="T31" i="25"/>
  <c r="S31" i="25"/>
  <c r="R31" i="25"/>
  <c r="Q31" i="25"/>
  <c r="P31" i="25"/>
  <c r="O31" i="25"/>
  <c r="N31" i="25"/>
  <c r="M31" i="25"/>
  <c r="L31" i="25"/>
  <c r="K31" i="25"/>
  <c r="J31" i="25"/>
  <c r="I31" i="25"/>
  <c r="H31" i="25"/>
  <c r="G31" i="25"/>
  <c r="F31" i="25"/>
  <c r="E31" i="25"/>
  <c r="D31" i="25"/>
  <c r="U30" i="25"/>
  <c r="T30" i="25"/>
  <c r="S30" i="25"/>
  <c r="R30" i="25"/>
  <c r="Q30" i="25"/>
  <c r="P30" i="25"/>
  <c r="O30" i="25"/>
  <c r="N30" i="25"/>
  <c r="M30" i="25"/>
  <c r="L30" i="25"/>
  <c r="K30" i="25"/>
  <c r="J30" i="25"/>
  <c r="I30" i="25"/>
  <c r="H30" i="25"/>
  <c r="G30" i="25"/>
  <c r="F30" i="25"/>
  <c r="E30" i="25"/>
  <c r="D30" i="25"/>
  <c r="T29" i="25"/>
  <c r="S29" i="25"/>
  <c r="R29" i="25"/>
  <c r="Q29" i="25"/>
  <c r="P29" i="25"/>
  <c r="O29" i="25"/>
  <c r="N29" i="25"/>
  <c r="M29" i="25"/>
  <c r="L29" i="25"/>
  <c r="K29" i="25"/>
  <c r="J29" i="25"/>
  <c r="I29" i="25"/>
  <c r="H29" i="25"/>
  <c r="G29" i="25"/>
  <c r="F29" i="25"/>
  <c r="E29" i="25"/>
  <c r="D29" i="25"/>
  <c r="S28" i="25"/>
  <c r="R28" i="25"/>
  <c r="Q28" i="25"/>
  <c r="P28" i="25"/>
  <c r="O28" i="25"/>
  <c r="N28" i="25"/>
  <c r="M28" i="25"/>
  <c r="L28" i="25"/>
  <c r="K28" i="25"/>
  <c r="J28" i="25"/>
  <c r="I28" i="25"/>
  <c r="H28" i="25"/>
  <c r="G28" i="25"/>
  <c r="F28" i="25"/>
  <c r="E28" i="25"/>
  <c r="D28" i="25"/>
  <c r="R27" i="25"/>
  <c r="Q27" i="25"/>
  <c r="P27" i="25"/>
  <c r="O27" i="25"/>
  <c r="N27" i="25"/>
  <c r="M27" i="25"/>
  <c r="L27" i="25"/>
  <c r="K27" i="25"/>
  <c r="J27" i="25"/>
  <c r="I27" i="25"/>
  <c r="H27" i="25"/>
  <c r="G27" i="25"/>
  <c r="F27" i="25"/>
  <c r="E27" i="25"/>
  <c r="D27" i="25"/>
  <c r="Q26" i="25"/>
  <c r="P26" i="25"/>
  <c r="O26" i="25"/>
  <c r="N26" i="25"/>
  <c r="M26" i="25"/>
  <c r="L26" i="25"/>
  <c r="K26" i="25"/>
  <c r="J26" i="25"/>
  <c r="I26" i="25"/>
  <c r="H26" i="25"/>
  <c r="G26" i="25"/>
  <c r="F26" i="25"/>
  <c r="E26" i="25"/>
  <c r="D26" i="25"/>
  <c r="P25" i="25"/>
  <c r="O25" i="25"/>
  <c r="N25" i="25"/>
  <c r="M25" i="25"/>
  <c r="L25" i="25"/>
  <c r="K25" i="25"/>
  <c r="J25" i="25"/>
  <c r="I25" i="25"/>
  <c r="H25" i="25"/>
  <c r="G25" i="25"/>
  <c r="F25" i="25"/>
  <c r="E25" i="25"/>
  <c r="D25" i="25"/>
  <c r="O24" i="25"/>
  <c r="N24" i="25"/>
  <c r="M24" i="25"/>
  <c r="L24" i="25"/>
  <c r="K24" i="25"/>
  <c r="J24" i="25"/>
  <c r="I24" i="25"/>
  <c r="H24" i="25"/>
  <c r="G24" i="25"/>
  <c r="F24" i="25"/>
  <c r="E24" i="25"/>
  <c r="D24" i="25"/>
  <c r="N23" i="25"/>
  <c r="M23" i="25"/>
  <c r="L23" i="25"/>
  <c r="K23" i="25"/>
  <c r="J23" i="25"/>
  <c r="I23" i="25"/>
  <c r="H23" i="25"/>
  <c r="G23" i="25"/>
  <c r="F23" i="25"/>
  <c r="E23" i="25"/>
  <c r="D23" i="25"/>
  <c r="M22" i="25"/>
  <c r="L22" i="25"/>
  <c r="K22" i="25"/>
  <c r="J22" i="25"/>
  <c r="I22" i="25"/>
  <c r="H22" i="25"/>
  <c r="G22" i="25"/>
  <c r="F22" i="25"/>
  <c r="E22" i="25"/>
  <c r="D22" i="25"/>
  <c r="L21" i="25"/>
  <c r="K21" i="25"/>
  <c r="J21" i="25"/>
  <c r="I21" i="25"/>
  <c r="H21" i="25"/>
  <c r="G21" i="25"/>
  <c r="F21" i="25"/>
  <c r="E21" i="25"/>
  <c r="D21" i="25"/>
  <c r="K20" i="25"/>
  <c r="J20" i="25"/>
  <c r="I20" i="25"/>
  <c r="H20" i="25"/>
  <c r="G20" i="25"/>
  <c r="F20" i="25"/>
  <c r="E20" i="25"/>
  <c r="D20" i="25"/>
  <c r="J19" i="25"/>
  <c r="I19" i="25"/>
  <c r="H19" i="25"/>
  <c r="G19" i="25"/>
  <c r="F19" i="25"/>
  <c r="E19" i="25"/>
  <c r="D19" i="25"/>
  <c r="I18" i="25"/>
  <c r="H18" i="25"/>
  <c r="G18" i="25"/>
  <c r="F18" i="25"/>
  <c r="E18" i="25"/>
  <c r="D18" i="25"/>
  <c r="H17" i="25"/>
  <c r="G17" i="25"/>
  <c r="F17" i="25"/>
  <c r="E17" i="25"/>
  <c r="D17" i="25"/>
  <c r="G16" i="25"/>
  <c r="F16" i="25"/>
  <c r="E16" i="25"/>
  <c r="D16" i="25"/>
  <c r="F15" i="25"/>
  <c r="E15" i="25"/>
  <c r="D15" i="25"/>
  <c r="E14" i="25"/>
  <c r="D14" i="25"/>
  <c r="D13" i="25"/>
  <c r="D201" i="24"/>
  <c r="D200" i="24"/>
  <c r="D199" i="24"/>
  <c r="D198" i="24"/>
  <c r="D197" i="24"/>
  <c r="D196" i="24"/>
  <c r="D195" i="24"/>
  <c r="D194" i="24"/>
  <c r="D185" i="24"/>
  <c r="D184" i="24"/>
  <c r="D183" i="24"/>
  <c r="E178" i="24"/>
  <c r="D178" i="24"/>
  <c r="E177" i="24"/>
  <c r="D177" i="24"/>
  <c r="E176" i="24"/>
  <c r="D176" i="24"/>
  <c r="E175" i="24"/>
  <c r="D175" i="24"/>
  <c r="E172" i="24"/>
  <c r="D172" i="24"/>
  <c r="E171" i="24"/>
  <c r="D171" i="24"/>
  <c r="E170" i="24"/>
  <c r="D170" i="24"/>
  <c r="E169" i="24"/>
  <c r="D169" i="24"/>
  <c r="E168" i="24"/>
  <c r="D168" i="24"/>
  <c r="E167" i="24"/>
  <c r="D167" i="24"/>
  <c r="E166" i="24"/>
  <c r="D166" i="24"/>
  <c r="E165" i="24"/>
  <c r="D165" i="24"/>
  <c r="E164" i="24"/>
  <c r="D164" i="24"/>
  <c r="AY156" i="24"/>
  <c r="AX156" i="24"/>
  <c r="AW156" i="24"/>
  <c r="AV156" i="24"/>
  <c r="AU156" i="24"/>
  <c r="AT156" i="24"/>
  <c r="AS156" i="24"/>
  <c r="AR156" i="24"/>
  <c r="AQ156" i="24"/>
  <c r="AP156" i="24"/>
  <c r="AO156" i="24"/>
  <c r="AN156" i="24"/>
  <c r="AM156" i="24"/>
  <c r="AL156" i="24"/>
  <c r="AK156" i="24"/>
  <c r="AJ156" i="24"/>
  <c r="AI156" i="24"/>
  <c r="AH156" i="24"/>
  <c r="AG156" i="24"/>
  <c r="AF156" i="24"/>
  <c r="AE156" i="24"/>
  <c r="AD156" i="24"/>
  <c r="AC156" i="24"/>
  <c r="AB156" i="24"/>
  <c r="AA156" i="24"/>
  <c r="Z156" i="24"/>
  <c r="Y156" i="24"/>
  <c r="X156" i="24"/>
  <c r="W156" i="24"/>
  <c r="V156" i="24"/>
  <c r="U156" i="24"/>
  <c r="T156" i="24"/>
  <c r="S156" i="24"/>
  <c r="R156" i="24"/>
  <c r="Q156" i="24"/>
  <c r="P156" i="24"/>
  <c r="O156" i="24"/>
  <c r="N156" i="24"/>
  <c r="M156" i="24"/>
  <c r="L156" i="24"/>
  <c r="K156" i="24"/>
  <c r="J156" i="24"/>
  <c r="I156" i="24"/>
  <c r="H156" i="24"/>
  <c r="G156" i="24"/>
  <c r="F156" i="24"/>
  <c r="E156" i="24"/>
  <c r="D156" i="24"/>
  <c r="C156" i="24"/>
  <c r="AY155" i="24"/>
  <c r="AX155" i="24"/>
  <c r="AW155" i="24"/>
  <c r="AV155" i="24"/>
  <c r="AU155" i="24"/>
  <c r="AT155" i="24"/>
  <c r="AS155" i="24"/>
  <c r="AR155" i="24"/>
  <c r="AQ155" i="24"/>
  <c r="AP155" i="24"/>
  <c r="AO155" i="24"/>
  <c r="AN155" i="24"/>
  <c r="AM155" i="24"/>
  <c r="AL155" i="24"/>
  <c r="AK155" i="24"/>
  <c r="AJ155" i="24"/>
  <c r="AI155" i="24"/>
  <c r="AH155" i="24"/>
  <c r="AG155" i="24"/>
  <c r="AF155" i="24"/>
  <c r="AE155" i="24"/>
  <c r="AD155" i="24"/>
  <c r="AC155" i="24"/>
  <c r="AB155" i="24"/>
  <c r="AA155" i="24"/>
  <c r="Z155" i="24"/>
  <c r="Y155" i="24"/>
  <c r="X155" i="24"/>
  <c r="W155" i="24"/>
  <c r="V155" i="24"/>
  <c r="U155" i="24"/>
  <c r="T155" i="24"/>
  <c r="S155" i="24"/>
  <c r="R155" i="24"/>
  <c r="Q155" i="24"/>
  <c r="P155" i="24"/>
  <c r="O155" i="24"/>
  <c r="N155" i="24"/>
  <c r="M155" i="24"/>
  <c r="L155" i="24"/>
  <c r="K155" i="24"/>
  <c r="J155" i="24"/>
  <c r="I155" i="24"/>
  <c r="H155" i="24"/>
  <c r="G155" i="24"/>
  <c r="F155" i="24"/>
  <c r="E155" i="24"/>
  <c r="D155" i="24"/>
  <c r="C155" i="24"/>
  <c r="AY154" i="24"/>
  <c r="AX154" i="24"/>
  <c r="AW154" i="24"/>
  <c r="AV154" i="24"/>
  <c r="AU154" i="24"/>
  <c r="AT154" i="24"/>
  <c r="AS154" i="24"/>
  <c r="AR154" i="24"/>
  <c r="AQ154" i="24"/>
  <c r="AP154" i="24"/>
  <c r="AO154" i="24"/>
  <c r="AN154" i="24"/>
  <c r="AM154" i="24"/>
  <c r="AL154" i="24"/>
  <c r="AK154" i="24"/>
  <c r="AJ154" i="24"/>
  <c r="AI154" i="24"/>
  <c r="AH154" i="24"/>
  <c r="AG154" i="24"/>
  <c r="AF154" i="24"/>
  <c r="AE154" i="24"/>
  <c r="AD154" i="24"/>
  <c r="AC154" i="24"/>
  <c r="AB154" i="24"/>
  <c r="AA154" i="24"/>
  <c r="Z154" i="24"/>
  <c r="Y154" i="24"/>
  <c r="X154" i="24"/>
  <c r="W154" i="24"/>
  <c r="V154" i="24"/>
  <c r="U154" i="24"/>
  <c r="T154" i="24"/>
  <c r="S154" i="24"/>
  <c r="R154" i="24"/>
  <c r="Q154" i="24"/>
  <c r="P154" i="24"/>
  <c r="O154" i="24"/>
  <c r="N154" i="24"/>
  <c r="M154" i="24"/>
  <c r="L154" i="24"/>
  <c r="K154" i="24"/>
  <c r="J154" i="24"/>
  <c r="I154" i="24"/>
  <c r="H154" i="24"/>
  <c r="G154" i="24"/>
  <c r="F154" i="24"/>
  <c r="E154" i="24"/>
  <c r="D154" i="24"/>
  <c r="C154" i="24"/>
  <c r="AY153" i="24"/>
  <c r="AX153" i="24"/>
  <c r="AW153" i="24"/>
  <c r="AV153" i="24"/>
  <c r="AU153" i="24"/>
  <c r="AT153" i="24"/>
  <c r="AS153" i="24"/>
  <c r="AR153" i="24"/>
  <c r="AQ153" i="24"/>
  <c r="AP153" i="24"/>
  <c r="AO153" i="24"/>
  <c r="AN153" i="24"/>
  <c r="AM153" i="24"/>
  <c r="AL153" i="24"/>
  <c r="AK153" i="24"/>
  <c r="AJ153" i="24"/>
  <c r="AI153" i="24"/>
  <c r="AH153" i="24"/>
  <c r="AG153" i="24"/>
  <c r="AF153" i="24"/>
  <c r="AE153" i="24"/>
  <c r="AD153" i="24"/>
  <c r="AC153" i="24"/>
  <c r="AB153" i="24"/>
  <c r="AA153" i="24"/>
  <c r="Z153" i="24"/>
  <c r="Y153" i="24"/>
  <c r="X153" i="24"/>
  <c r="W153" i="24"/>
  <c r="V153" i="24"/>
  <c r="U153" i="24"/>
  <c r="T153" i="24"/>
  <c r="S153" i="24"/>
  <c r="R153" i="24"/>
  <c r="Q153" i="24"/>
  <c r="P153" i="24"/>
  <c r="O153" i="24"/>
  <c r="N153" i="24"/>
  <c r="M153" i="24"/>
  <c r="L153" i="24"/>
  <c r="K153" i="24"/>
  <c r="J153" i="24"/>
  <c r="I153" i="24"/>
  <c r="H153" i="24"/>
  <c r="G153" i="24"/>
  <c r="F153" i="24"/>
  <c r="E153" i="24"/>
  <c r="D153" i="24"/>
  <c r="C153" i="24"/>
  <c r="AY152" i="24"/>
  <c r="AX152" i="24"/>
  <c r="AW152" i="24"/>
  <c r="AV152" i="24"/>
  <c r="AU152" i="24"/>
  <c r="AT152" i="24"/>
  <c r="AS152" i="24"/>
  <c r="AR152" i="24"/>
  <c r="AQ152" i="24"/>
  <c r="AP152" i="24"/>
  <c r="AO152" i="24"/>
  <c r="AN152" i="24"/>
  <c r="AM152" i="24"/>
  <c r="AL152" i="24"/>
  <c r="AK152" i="24"/>
  <c r="AJ152" i="24"/>
  <c r="AI152" i="24"/>
  <c r="AH152" i="24"/>
  <c r="AG152" i="24"/>
  <c r="AF152" i="24"/>
  <c r="AE152" i="24"/>
  <c r="AD152" i="24"/>
  <c r="AC152" i="24"/>
  <c r="AB152" i="24"/>
  <c r="AA152" i="24"/>
  <c r="Z152" i="24"/>
  <c r="Y152" i="24"/>
  <c r="X152" i="24"/>
  <c r="W152" i="24"/>
  <c r="V152" i="24"/>
  <c r="U152" i="24"/>
  <c r="T152" i="24"/>
  <c r="S152" i="24"/>
  <c r="R152" i="24"/>
  <c r="Q152" i="24"/>
  <c r="P152" i="24"/>
  <c r="O152" i="24"/>
  <c r="N152" i="24"/>
  <c r="M152" i="24"/>
  <c r="L152" i="24"/>
  <c r="K152" i="24"/>
  <c r="J152" i="24"/>
  <c r="I152" i="24"/>
  <c r="H152" i="24"/>
  <c r="G152" i="24"/>
  <c r="F152" i="24"/>
  <c r="E152" i="24"/>
  <c r="D152" i="24"/>
  <c r="C152" i="24"/>
  <c r="AY151" i="24"/>
  <c r="AX151" i="24"/>
  <c r="AW151" i="24"/>
  <c r="AV151" i="24"/>
  <c r="AU151" i="24"/>
  <c r="AT151" i="24"/>
  <c r="AS151" i="24"/>
  <c r="AR151" i="24"/>
  <c r="AQ151" i="24"/>
  <c r="AP151" i="24"/>
  <c r="AO151" i="24"/>
  <c r="AN151" i="24"/>
  <c r="AM151" i="24"/>
  <c r="AL151" i="24"/>
  <c r="AK151" i="24"/>
  <c r="AJ151" i="24"/>
  <c r="AI151" i="24"/>
  <c r="AH151" i="24"/>
  <c r="AG151" i="24"/>
  <c r="AF151" i="24"/>
  <c r="AE151" i="24"/>
  <c r="AD151" i="24"/>
  <c r="AC151" i="24"/>
  <c r="AB151" i="24"/>
  <c r="AA151" i="24"/>
  <c r="Z151" i="24"/>
  <c r="Y151" i="24"/>
  <c r="X151" i="24"/>
  <c r="W151" i="24"/>
  <c r="V151" i="24"/>
  <c r="U151" i="24"/>
  <c r="T151" i="24"/>
  <c r="S151" i="24"/>
  <c r="R151" i="24"/>
  <c r="Q151" i="24"/>
  <c r="P151" i="24"/>
  <c r="O151" i="24"/>
  <c r="N151" i="24"/>
  <c r="M151" i="24"/>
  <c r="L151" i="24"/>
  <c r="K151" i="24"/>
  <c r="J151" i="24"/>
  <c r="I151" i="24"/>
  <c r="H151" i="24"/>
  <c r="G151" i="24"/>
  <c r="F151" i="24"/>
  <c r="E151" i="24"/>
  <c r="D151" i="24"/>
  <c r="C151" i="24"/>
  <c r="AY150" i="24"/>
  <c r="AX150" i="24"/>
  <c r="AW150" i="24"/>
  <c r="AV150" i="24"/>
  <c r="AU150" i="24"/>
  <c r="AT150" i="24"/>
  <c r="AS150" i="24"/>
  <c r="AR150" i="24"/>
  <c r="AQ150" i="24"/>
  <c r="AP150" i="24"/>
  <c r="AO150" i="24"/>
  <c r="AN150" i="24"/>
  <c r="AM150" i="24"/>
  <c r="AL150" i="24"/>
  <c r="AK150" i="24"/>
  <c r="AJ150" i="24"/>
  <c r="AI150" i="24"/>
  <c r="AH150" i="24"/>
  <c r="AG150" i="24"/>
  <c r="AF150" i="24"/>
  <c r="AE150" i="24"/>
  <c r="AD150" i="24"/>
  <c r="AC150" i="24"/>
  <c r="AB150" i="24"/>
  <c r="AA150" i="24"/>
  <c r="Z150" i="24"/>
  <c r="Y150" i="24"/>
  <c r="X150" i="24"/>
  <c r="W150" i="24"/>
  <c r="V150" i="24"/>
  <c r="U150" i="24"/>
  <c r="T150" i="24"/>
  <c r="S150" i="24"/>
  <c r="R150" i="24"/>
  <c r="Q150" i="24"/>
  <c r="P150" i="24"/>
  <c r="O150" i="24"/>
  <c r="N150" i="24"/>
  <c r="M150" i="24"/>
  <c r="L150" i="24"/>
  <c r="K150" i="24"/>
  <c r="J150" i="24"/>
  <c r="I150" i="24"/>
  <c r="H150" i="24"/>
  <c r="G150" i="24"/>
  <c r="F150" i="24"/>
  <c r="E150" i="24"/>
  <c r="D150" i="24"/>
  <c r="C150" i="24"/>
  <c r="AY149" i="24"/>
  <c r="AX149" i="24"/>
  <c r="AW149" i="24"/>
  <c r="AV149" i="24"/>
  <c r="AU149" i="24"/>
  <c r="AT149" i="24"/>
  <c r="AS149" i="24"/>
  <c r="AR149" i="24"/>
  <c r="AQ149" i="24"/>
  <c r="AP149" i="24"/>
  <c r="AO149" i="24"/>
  <c r="AN149" i="24"/>
  <c r="AM149" i="24"/>
  <c r="AL149" i="24"/>
  <c r="AK149" i="24"/>
  <c r="AJ149" i="24"/>
  <c r="AI149" i="24"/>
  <c r="AH149" i="24"/>
  <c r="AG149" i="24"/>
  <c r="AF149" i="24"/>
  <c r="AE149" i="24"/>
  <c r="AD149" i="24"/>
  <c r="AC149" i="24"/>
  <c r="AB149" i="24"/>
  <c r="AA149" i="24"/>
  <c r="Z149" i="24"/>
  <c r="Y149" i="24"/>
  <c r="X149" i="24"/>
  <c r="W149" i="24"/>
  <c r="V149" i="24"/>
  <c r="U149" i="24"/>
  <c r="T149" i="24"/>
  <c r="S149" i="24"/>
  <c r="R149" i="24"/>
  <c r="Q149" i="24"/>
  <c r="P149" i="24"/>
  <c r="O149" i="24"/>
  <c r="N149" i="24"/>
  <c r="M149" i="24"/>
  <c r="L149" i="24"/>
  <c r="K149" i="24"/>
  <c r="J149" i="24"/>
  <c r="I149" i="24"/>
  <c r="H149" i="24"/>
  <c r="G149" i="24"/>
  <c r="F149" i="24"/>
  <c r="E149" i="24"/>
  <c r="D149" i="24"/>
  <c r="C149" i="24"/>
  <c r="AY148" i="24"/>
  <c r="AX148" i="24"/>
  <c r="AW148" i="24"/>
  <c r="AV148" i="24"/>
  <c r="AU148" i="24"/>
  <c r="AT148" i="24"/>
  <c r="AS148" i="24"/>
  <c r="AR148" i="24"/>
  <c r="AQ148" i="24"/>
  <c r="AP148" i="24"/>
  <c r="AO148" i="24"/>
  <c r="AN148" i="24"/>
  <c r="AM148" i="24"/>
  <c r="AL148" i="24"/>
  <c r="AK148" i="24"/>
  <c r="AJ148" i="24"/>
  <c r="AI148" i="24"/>
  <c r="AH148" i="24"/>
  <c r="AG148" i="24"/>
  <c r="AF148" i="24"/>
  <c r="AE148" i="24"/>
  <c r="AD148" i="24"/>
  <c r="AC148" i="24"/>
  <c r="AB148" i="24"/>
  <c r="AA148" i="24"/>
  <c r="Z148" i="24"/>
  <c r="Y148" i="24"/>
  <c r="X148" i="24"/>
  <c r="W148" i="24"/>
  <c r="V148" i="24"/>
  <c r="U148" i="24"/>
  <c r="T148" i="24"/>
  <c r="S148" i="24"/>
  <c r="R148" i="24"/>
  <c r="Q148" i="24"/>
  <c r="P148" i="24"/>
  <c r="O148" i="24"/>
  <c r="N148" i="24"/>
  <c r="M148" i="24"/>
  <c r="L148" i="24"/>
  <c r="K148" i="24"/>
  <c r="J148" i="24"/>
  <c r="I148" i="24"/>
  <c r="H148" i="24"/>
  <c r="AY147" i="24"/>
  <c r="AX147" i="24"/>
  <c r="AW147" i="24"/>
  <c r="AV147" i="24"/>
  <c r="AU147" i="24"/>
  <c r="AT147" i="24"/>
  <c r="AS147" i="24"/>
  <c r="AR147" i="24"/>
  <c r="AQ147" i="24"/>
  <c r="AP147" i="24"/>
  <c r="AO147" i="24"/>
  <c r="AN147" i="24"/>
  <c r="AM147" i="24"/>
  <c r="AL147" i="24"/>
  <c r="AK147" i="24"/>
  <c r="AJ147" i="24"/>
  <c r="AI147" i="24"/>
  <c r="AH147" i="24"/>
  <c r="AG147" i="24"/>
  <c r="AF147" i="24"/>
  <c r="AE147" i="24"/>
  <c r="AD147" i="24"/>
  <c r="AC147" i="24"/>
  <c r="AB147" i="24"/>
  <c r="AA147" i="24"/>
  <c r="Z147" i="24"/>
  <c r="Y147" i="24"/>
  <c r="X147" i="24"/>
  <c r="W147" i="24"/>
  <c r="V147" i="24"/>
  <c r="U147" i="24"/>
  <c r="T147" i="24"/>
  <c r="S147" i="24"/>
  <c r="R147" i="24"/>
  <c r="Q147" i="24"/>
  <c r="P147" i="24"/>
  <c r="O147" i="24"/>
  <c r="N147" i="24"/>
  <c r="M147" i="24"/>
  <c r="L147" i="24"/>
  <c r="K147" i="24"/>
  <c r="J147" i="24"/>
  <c r="I147" i="24"/>
  <c r="H147" i="24"/>
  <c r="AY146" i="24"/>
  <c r="AX146" i="24"/>
  <c r="AW146" i="24"/>
  <c r="AV146" i="24"/>
  <c r="AU146" i="24"/>
  <c r="AT146" i="24"/>
  <c r="AS146" i="24"/>
  <c r="AR146" i="24"/>
  <c r="AQ146" i="24"/>
  <c r="AP146" i="24"/>
  <c r="AO146" i="24"/>
  <c r="AN146" i="24"/>
  <c r="AM146" i="24"/>
  <c r="AL146" i="24"/>
  <c r="AK146" i="24"/>
  <c r="AJ146" i="24"/>
  <c r="AI146" i="24"/>
  <c r="AH146" i="24"/>
  <c r="AG146" i="24"/>
  <c r="AF146" i="24"/>
  <c r="AE146" i="24"/>
  <c r="AD146" i="24"/>
  <c r="AC146" i="24"/>
  <c r="AB146" i="24"/>
  <c r="AA146" i="24"/>
  <c r="Z146" i="24"/>
  <c r="Y146" i="24"/>
  <c r="X146" i="24"/>
  <c r="W146" i="24"/>
  <c r="V146" i="24"/>
  <c r="U146" i="24"/>
  <c r="T146" i="24"/>
  <c r="S146" i="24"/>
  <c r="R146" i="24"/>
  <c r="Q146" i="24"/>
  <c r="P146" i="24"/>
  <c r="O146" i="24"/>
  <c r="N146" i="24"/>
  <c r="M146" i="24"/>
  <c r="L146" i="24"/>
  <c r="K146" i="24"/>
  <c r="J146" i="24"/>
  <c r="I146" i="24"/>
  <c r="H146" i="24"/>
  <c r="BL135" i="24"/>
  <c r="BK135" i="24"/>
  <c r="BJ135" i="24"/>
  <c r="BI135" i="24"/>
  <c r="BH135" i="24"/>
  <c r="BG135" i="24"/>
  <c r="BF135" i="24"/>
  <c r="BE135" i="24"/>
  <c r="BD135" i="24"/>
  <c r="BC135" i="24"/>
  <c r="BB135" i="24"/>
  <c r="BA135" i="24"/>
  <c r="AZ135" i="24"/>
  <c r="AY135" i="24"/>
  <c r="AX135" i="24"/>
  <c r="AW135" i="24"/>
  <c r="AV135" i="24"/>
  <c r="AU135" i="24"/>
  <c r="AT135" i="24"/>
  <c r="AS135" i="24"/>
  <c r="AR135" i="24"/>
  <c r="AQ135" i="24"/>
  <c r="AP135" i="24"/>
  <c r="AO135" i="24"/>
  <c r="AN135" i="24"/>
  <c r="AM135" i="24"/>
  <c r="AL135" i="24"/>
  <c r="AK135" i="24"/>
  <c r="AJ135" i="24"/>
  <c r="AI135" i="24"/>
  <c r="AH135" i="24"/>
  <c r="AG135" i="24"/>
  <c r="AF135" i="24"/>
  <c r="AE135" i="24"/>
  <c r="AD135" i="24"/>
  <c r="AC135" i="24"/>
  <c r="AB135" i="24"/>
  <c r="AA135" i="24"/>
  <c r="Z135" i="24"/>
  <c r="Y135" i="24"/>
  <c r="X135" i="24"/>
  <c r="W135" i="24"/>
  <c r="V135" i="24"/>
  <c r="U135" i="24"/>
  <c r="T135" i="24"/>
  <c r="S135" i="24"/>
  <c r="R135" i="24"/>
  <c r="Q135" i="24"/>
  <c r="P135" i="24"/>
  <c r="O135" i="24"/>
  <c r="N135" i="24"/>
  <c r="M135" i="24"/>
  <c r="L135" i="24"/>
  <c r="K135" i="24"/>
  <c r="J135" i="24"/>
  <c r="I135" i="24"/>
  <c r="H135" i="24"/>
  <c r="G135" i="24"/>
  <c r="F135" i="24"/>
  <c r="E135" i="24"/>
  <c r="D135" i="24"/>
  <c r="BL134" i="24"/>
  <c r="BK134" i="24"/>
  <c r="BJ134" i="24"/>
  <c r="BI134" i="24"/>
  <c r="BH134" i="24"/>
  <c r="BG134" i="24"/>
  <c r="BF134" i="24"/>
  <c r="BE134" i="24"/>
  <c r="BD134" i="24"/>
  <c r="BC134" i="24"/>
  <c r="BB134" i="24"/>
  <c r="BA134" i="24"/>
  <c r="AZ134" i="24"/>
  <c r="AY134" i="24"/>
  <c r="AX134" i="24"/>
  <c r="AW134" i="24"/>
  <c r="AV134" i="24"/>
  <c r="AU134" i="24"/>
  <c r="AT134" i="24"/>
  <c r="AS134" i="24"/>
  <c r="AR134" i="24"/>
  <c r="AQ134" i="24"/>
  <c r="AP134" i="24"/>
  <c r="AO134" i="24"/>
  <c r="AN134" i="24"/>
  <c r="AM134" i="24"/>
  <c r="AL134" i="24"/>
  <c r="AK134" i="24"/>
  <c r="AJ134" i="24"/>
  <c r="AI134" i="24"/>
  <c r="AH134" i="24"/>
  <c r="AG134" i="24"/>
  <c r="AF134" i="24"/>
  <c r="AE134" i="24"/>
  <c r="AD134" i="24"/>
  <c r="AC134" i="24"/>
  <c r="AB134" i="24"/>
  <c r="AA134" i="24"/>
  <c r="Z134" i="24"/>
  <c r="Y134" i="24"/>
  <c r="X134" i="24"/>
  <c r="W134" i="24"/>
  <c r="V134" i="24"/>
  <c r="U134" i="24"/>
  <c r="T134" i="24"/>
  <c r="S134" i="24"/>
  <c r="R134" i="24"/>
  <c r="Q134" i="24"/>
  <c r="P134" i="24"/>
  <c r="O134" i="24"/>
  <c r="N134" i="24"/>
  <c r="M134" i="24"/>
  <c r="L134" i="24"/>
  <c r="K134" i="24"/>
  <c r="J134" i="24"/>
  <c r="I134" i="24"/>
  <c r="H134" i="24"/>
  <c r="G134" i="24"/>
  <c r="F134" i="24"/>
  <c r="BL133" i="24"/>
  <c r="BK133" i="24"/>
  <c r="BJ133" i="24"/>
  <c r="BI133" i="24"/>
  <c r="BH133" i="24"/>
  <c r="BG133" i="24"/>
  <c r="BF133" i="24"/>
  <c r="BE133" i="24"/>
  <c r="BD133" i="24"/>
  <c r="BC133" i="24"/>
  <c r="BB133" i="24"/>
  <c r="BA133" i="24"/>
  <c r="AZ133" i="24"/>
  <c r="AY133" i="24"/>
  <c r="AX133" i="24"/>
  <c r="AW133" i="24"/>
  <c r="AV133" i="24"/>
  <c r="AU133" i="24"/>
  <c r="AT133" i="24"/>
  <c r="AS133" i="24"/>
  <c r="AR133" i="24"/>
  <c r="AQ133" i="24"/>
  <c r="AP133" i="24"/>
  <c r="AO133" i="24"/>
  <c r="AN133" i="24"/>
  <c r="AM133" i="24"/>
  <c r="AL133" i="24"/>
  <c r="AK133" i="24"/>
  <c r="AJ133" i="24"/>
  <c r="AI133" i="24"/>
  <c r="AH133" i="24"/>
  <c r="AG133" i="24"/>
  <c r="AF133" i="24"/>
  <c r="AE133" i="24"/>
  <c r="AD133" i="24"/>
  <c r="AC133" i="24"/>
  <c r="AB133" i="24"/>
  <c r="AA133" i="24"/>
  <c r="Z133" i="24"/>
  <c r="Y133" i="24"/>
  <c r="X133" i="24"/>
  <c r="W133" i="24"/>
  <c r="V133" i="24"/>
  <c r="U133" i="24"/>
  <c r="T133" i="24"/>
  <c r="S133" i="24"/>
  <c r="R133" i="24"/>
  <c r="Q133" i="24"/>
  <c r="P133" i="24"/>
  <c r="O133" i="24"/>
  <c r="N133" i="24"/>
  <c r="M133" i="24"/>
  <c r="L133" i="24"/>
  <c r="K133" i="24"/>
  <c r="J133" i="24"/>
  <c r="I133" i="24"/>
  <c r="H133" i="24"/>
  <c r="G133" i="24"/>
  <c r="F133" i="24"/>
  <c r="E133" i="24"/>
  <c r="D133" i="24"/>
  <c r="BL126" i="24"/>
  <c r="BK126" i="24"/>
  <c r="BJ126" i="24"/>
  <c r="BI126" i="24"/>
  <c r="BH126" i="24"/>
  <c r="BG126" i="24"/>
  <c r="BF126" i="24"/>
  <c r="BE126" i="24"/>
  <c r="BD126" i="24"/>
  <c r="BC126" i="24"/>
  <c r="BB126" i="24"/>
  <c r="BA126" i="24"/>
  <c r="AZ126" i="24"/>
  <c r="AY126" i="24"/>
  <c r="AX126" i="24"/>
  <c r="AW126" i="24"/>
  <c r="AV126" i="24"/>
  <c r="AU126" i="24"/>
  <c r="AT126" i="24"/>
  <c r="AS126" i="24"/>
  <c r="AR126" i="24"/>
  <c r="AQ126" i="24"/>
  <c r="AP126" i="24"/>
  <c r="AO126" i="24"/>
  <c r="AN126" i="24"/>
  <c r="AM126" i="24"/>
  <c r="AL126" i="24"/>
  <c r="AK126" i="24"/>
  <c r="AJ126" i="24"/>
  <c r="AI126" i="24"/>
  <c r="AH126" i="24"/>
  <c r="AG126" i="24"/>
  <c r="AF126" i="24"/>
  <c r="AE126" i="24"/>
  <c r="AD126" i="24"/>
  <c r="AC126" i="24"/>
  <c r="AB126" i="24"/>
  <c r="AA126" i="24"/>
  <c r="Z126" i="24"/>
  <c r="Y126" i="24"/>
  <c r="X126" i="24"/>
  <c r="W126" i="24"/>
  <c r="V126" i="24"/>
  <c r="U126" i="24"/>
  <c r="T126" i="24"/>
  <c r="S126" i="24"/>
  <c r="R126" i="24"/>
  <c r="Q126" i="24"/>
  <c r="P126" i="24"/>
  <c r="O126" i="24"/>
  <c r="N126" i="24"/>
  <c r="M126" i="24"/>
  <c r="L126" i="24"/>
  <c r="K126" i="24"/>
  <c r="J126" i="24"/>
  <c r="I126" i="24"/>
  <c r="H126" i="24"/>
  <c r="G126" i="24"/>
  <c r="F126" i="24"/>
  <c r="E126" i="24"/>
  <c r="D126" i="24"/>
  <c r="BL125" i="24"/>
  <c r="BK125" i="24"/>
  <c r="BJ125" i="24"/>
  <c r="BI125" i="24"/>
  <c r="BH125" i="24"/>
  <c r="BG125" i="24"/>
  <c r="BF125" i="24"/>
  <c r="BE125" i="24"/>
  <c r="BD125" i="24"/>
  <c r="BC125" i="24"/>
  <c r="BB125" i="24"/>
  <c r="BA125" i="24"/>
  <c r="AZ125" i="24"/>
  <c r="AY125" i="24"/>
  <c r="AX125" i="24"/>
  <c r="AW125" i="24"/>
  <c r="AV125" i="24"/>
  <c r="AU125" i="24"/>
  <c r="AT125" i="24"/>
  <c r="AS125" i="24"/>
  <c r="AR125" i="24"/>
  <c r="AQ125" i="24"/>
  <c r="AP125" i="24"/>
  <c r="AO125" i="24"/>
  <c r="AN125" i="24"/>
  <c r="AM125" i="24"/>
  <c r="AL125" i="24"/>
  <c r="AK125" i="24"/>
  <c r="AJ125" i="24"/>
  <c r="AI125" i="24"/>
  <c r="AH125" i="24"/>
  <c r="AG125" i="24"/>
  <c r="AF125" i="24"/>
  <c r="AE125" i="24"/>
  <c r="AD125" i="24"/>
  <c r="AC125" i="24"/>
  <c r="AB125" i="24"/>
  <c r="AA125" i="24"/>
  <c r="Z125" i="24"/>
  <c r="Y125" i="24"/>
  <c r="X125" i="24"/>
  <c r="W125" i="24"/>
  <c r="V125" i="24"/>
  <c r="U125" i="24"/>
  <c r="T125" i="24"/>
  <c r="S125" i="24"/>
  <c r="R125" i="24"/>
  <c r="Q125" i="24"/>
  <c r="P125" i="24"/>
  <c r="O125" i="24"/>
  <c r="N125" i="24"/>
  <c r="M125" i="24"/>
  <c r="L125" i="24"/>
  <c r="K125" i="24"/>
  <c r="J125" i="24"/>
  <c r="I125" i="24"/>
  <c r="H125" i="24"/>
  <c r="G125" i="24"/>
  <c r="F125" i="24"/>
  <c r="BL124" i="24"/>
  <c r="BK124" i="24"/>
  <c r="BJ124" i="24"/>
  <c r="BI124" i="24"/>
  <c r="BH124" i="24"/>
  <c r="BG124" i="24"/>
  <c r="BF124" i="24"/>
  <c r="BE124" i="24"/>
  <c r="BD124" i="24"/>
  <c r="BC124" i="24"/>
  <c r="BB124" i="24"/>
  <c r="BA124" i="24"/>
  <c r="AZ124" i="24"/>
  <c r="AY124" i="24"/>
  <c r="AX124" i="24"/>
  <c r="AW124" i="24"/>
  <c r="AV124" i="24"/>
  <c r="AU124" i="24"/>
  <c r="AT124" i="24"/>
  <c r="AS124" i="24"/>
  <c r="AR124" i="24"/>
  <c r="AQ124" i="24"/>
  <c r="AP124" i="24"/>
  <c r="AO124" i="24"/>
  <c r="AN124" i="24"/>
  <c r="AM124" i="24"/>
  <c r="AL124" i="24"/>
  <c r="AK124" i="24"/>
  <c r="AJ124" i="24"/>
  <c r="AI124" i="24"/>
  <c r="AH124" i="24"/>
  <c r="AG124" i="24"/>
  <c r="AF124" i="24"/>
  <c r="AE124" i="24"/>
  <c r="AD124" i="24"/>
  <c r="AC124" i="24"/>
  <c r="AB124" i="24"/>
  <c r="AA124" i="24"/>
  <c r="Z124" i="24"/>
  <c r="Y124" i="24"/>
  <c r="X124" i="24"/>
  <c r="W124" i="24"/>
  <c r="V124" i="24"/>
  <c r="U124" i="24"/>
  <c r="T124" i="24"/>
  <c r="S124" i="24"/>
  <c r="R124" i="24"/>
  <c r="Q124" i="24"/>
  <c r="P124" i="24"/>
  <c r="O124" i="24"/>
  <c r="N124" i="24"/>
  <c r="M124" i="24"/>
  <c r="L124" i="24"/>
  <c r="K124" i="24"/>
  <c r="J124" i="24"/>
  <c r="I124" i="24"/>
  <c r="H124" i="24"/>
  <c r="G124" i="24"/>
  <c r="F124" i="24"/>
  <c r="E124" i="24"/>
  <c r="D124" i="24"/>
  <c r="BL117" i="24"/>
  <c r="BK117" i="24"/>
  <c r="BJ117" i="24"/>
  <c r="BI117" i="24"/>
  <c r="BH117" i="24"/>
  <c r="BG117" i="24"/>
  <c r="BF117" i="24"/>
  <c r="BE117" i="24"/>
  <c r="BD117" i="24"/>
  <c r="BC117" i="24"/>
  <c r="BB117" i="24"/>
  <c r="BA117" i="24"/>
  <c r="AZ117" i="24"/>
  <c r="AY117" i="24"/>
  <c r="AX117" i="24"/>
  <c r="AW117" i="24"/>
  <c r="AV117" i="24"/>
  <c r="AU117" i="24"/>
  <c r="AT117" i="24"/>
  <c r="AS117" i="24"/>
  <c r="AR117" i="24"/>
  <c r="AQ117" i="24"/>
  <c r="AP117" i="24"/>
  <c r="AO117" i="24"/>
  <c r="AN117" i="24"/>
  <c r="AM117" i="24"/>
  <c r="AL117" i="24"/>
  <c r="AK117" i="24"/>
  <c r="AJ117" i="24"/>
  <c r="AI117" i="24"/>
  <c r="AH117" i="24"/>
  <c r="AG117" i="24"/>
  <c r="AF117" i="24"/>
  <c r="AE117" i="24"/>
  <c r="AD117" i="24"/>
  <c r="AC117" i="24"/>
  <c r="AB117" i="24"/>
  <c r="AA117" i="24"/>
  <c r="Z117" i="24"/>
  <c r="Y117" i="24"/>
  <c r="X117" i="24"/>
  <c r="W117" i="24"/>
  <c r="V117" i="24"/>
  <c r="U117" i="24"/>
  <c r="T117" i="24"/>
  <c r="S117" i="24"/>
  <c r="R117" i="24"/>
  <c r="Q117" i="24"/>
  <c r="P117" i="24"/>
  <c r="O117" i="24"/>
  <c r="N117" i="24"/>
  <c r="M117" i="24"/>
  <c r="L117" i="24"/>
  <c r="K117" i="24"/>
  <c r="J117" i="24"/>
  <c r="I117" i="24"/>
  <c r="H117" i="24"/>
  <c r="G117" i="24"/>
  <c r="F117" i="24"/>
  <c r="E117" i="24"/>
  <c r="D117" i="24"/>
  <c r="BL116" i="24"/>
  <c r="BK116" i="24"/>
  <c r="BJ116" i="24"/>
  <c r="BI116" i="24"/>
  <c r="BH116" i="24"/>
  <c r="BG116" i="24"/>
  <c r="BF116" i="24"/>
  <c r="BE116" i="24"/>
  <c r="BD116" i="24"/>
  <c r="BC116" i="24"/>
  <c r="BB116" i="24"/>
  <c r="BA116" i="24"/>
  <c r="AZ116" i="24"/>
  <c r="AY116" i="24"/>
  <c r="AX116" i="24"/>
  <c r="AW116" i="24"/>
  <c r="AV116" i="24"/>
  <c r="AU116" i="24"/>
  <c r="AT116" i="24"/>
  <c r="AS116" i="24"/>
  <c r="AR116" i="24"/>
  <c r="AQ116" i="24"/>
  <c r="AP116" i="24"/>
  <c r="AO116" i="24"/>
  <c r="AN116" i="24"/>
  <c r="AM116" i="24"/>
  <c r="AL116" i="24"/>
  <c r="AK116" i="24"/>
  <c r="AJ116" i="24"/>
  <c r="AI116" i="24"/>
  <c r="AH116" i="24"/>
  <c r="AG116" i="24"/>
  <c r="AF116" i="24"/>
  <c r="AE116" i="24"/>
  <c r="AD116" i="24"/>
  <c r="AC116" i="24"/>
  <c r="AB116" i="24"/>
  <c r="AA116" i="24"/>
  <c r="Z116" i="24"/>
  <c r="Y116" i="24"/>
  <c r="X116" i="24"/>
  <c r="W116" i="24"/>
  <c r="V116" i="24"/>
  <c r="U116" i="24"/>
  <c r="T116" i="24"/>
  <c r="S116" i="24"/>
  <c r="R116" i="24"/>
  <c r="Q116" i="24"/>
  <c r="P116" i="24"/>
  <c r="O116" i="24"/>
  <c r="N116" i="24"/>
  <c r="M116" i="24"/>
  <c r="L116" i="24"/>
  <c r="K116" i="24"/>
  <c r="J116" i="24"/>
  <c r="I116" i="24"/>
  <c r="H116" i="24"/>
  <c r="G116" i="24"/>
  <c r="F116" i="24"/>
  <c r="BL115" i="24"/>
  <c r="BK115" i="24"/>
  <c r="BJ115" i="24"/>
  <c r="BI115" i="24"/>
  <c r="BH115" i="24"/>
  <c r="BG115" i="24"/>
  <c r="BF115" i="24"/>
  <c r="BE115" i="24"/>
  <c r="BD115" i="24"/>
  <c r="BC115" i="24"/>
  <c r="BB115" i="24"/>
  <c r="BA115" i="24"/>
  <c r="AZ115" i="24"/>
  <c r="AY115" i="24"/>
  <c r="AX115" i="24"/>
  <c r="AW115" i="24"/>
  <c r="AV115" i="24"/>
  <c r="AU115" i="24"/>
  <c r="AT115" i="24"/>
  <c r="AS115" i="24"/>
  <c r="AR115" i="24"/>
  <c r="AQ115" i="24"/>
  <c r="AP115" i="24"/>
  <c r="AO115" i="24"/>
  <c r="AN115" i="24"/>
  <c r="AM115" i="24"/>
  <c r="AL115" i="24"/>
  <c r="AK115" i="24"/>
  <c r="AJ115" i="24"/>
  <c r="AI115" i="24"/>
  <c r="AH115" i="24"/>
  <c r="AG115" i="24"/>
  <c r="AF115" i="24"/>
  <c r="AE115" i="24"/>
  <c r="AD115" i="24"/>
  <c r="AC115" i="24"/>
  <c r="AB115" i="24"/>
  <c r="AA115" i="24"/>
  <c r="Z115" i="24"/>
  <c r="Y115" i="24"/>
  <c r="X115" i="24"/>
  <c r="W115" i="24"/>
  <c r="V115" i="24"/>
  <c r="U115" i="24"/>
  <c r="T115" i="24"/>
  <c r="S115" i="24"/>
  <c r="R115" i="24"/>
  <c r="Q115" i="24"/>
  <c r="P115" i="24"/>
  <c r="O115" i="24"/>
  <c r="N115" i="24"/>
  <c r="M115" i="24"/>
  <c r="L115" i="24"/>
  <c r="K115" i="24"/>
  <c r="J115" i="24"/>
  <c r="I115" i="24"/>
  <c r="H115" i="24"/>
  <c r="G115" i="24"/>
  <c r="F115" i="24"/>
  <c r="E115" i="24"/>
  <c r="D115" i="24"/>
  <c r="BL108" i="24"/>
  <c r="BK108" i="24"/>
  <c r="BJ108" i="24"/>
  <c r="BI108" i="24"/>
  <c r="BH108" i="24"/>
  <c r="BG108" i="24"/>
  <c r="BF108" i="24"/>
  <c r="BE108" i="24"/>
  <c r="BD108" i="24"/>
  <c r="BC108" i="24"/>
  <c r="BB108" i="24"/>
  <c r="BA108" i="24"/>
  <c r="AZ108" i="24"/>
  <c r="AY108" i="24"/>
  <c r="AX108" i="24"/>
  <c r="AW108" i="24"/>
  <c r="AV108" i="24"/>
  <c r="AU108" i="24"/>
  <c r="AT108" i="24"/>
  <c r="AS108" i="24"/>
  <c r="AR108" i="24"/>
  <c r="AQ108" i="24"/>
  <c r="AP108" i="24"/>
  <c r="AO108" i="24"/>
  <c r="AN108" i="24"/>
  <c r="AM108" i="24"/>
  <c r="AL108" i="24"/>
  <c r="AK108" i="24"/>
  <c r="AJ108" i="24"/>
  <c r="AI108" i="24"/>
  <c r="AH108" i="24"/>
  <c r="AG108" i="24"/>
  <c r="AF108" i="24"/>
  <c r="AE108" i="24"/>
  <c r="AD108" i="24"/>
  <c r="AC108" i="24"/>
  <c r="AB108" i="24"/>
  <c r="AA108" i="24"/>
  <c r="Z108" i="24"/>
  <c r="Y108" i="24"/>
  <c r="X108" i="24"/>
  <c r="W108" i="24"/>
  <c r="V108" i="24"/>
  <c r="U108" i="24"/>
  <c r="T108" i="24"/>
  <c r="S108" i="24"/>
  <c r="R108" i="24"/>
  <c r="Q108" i="24"/>
  <c r="P108" i="24"/>
  <c r="O108" i="24"/>
  <c r="N108" i="24"/>
  <c r="M108" i="24"/>
  <c r="L108" i="24"/>
  <c r="K108" i="24"/>
  <c r="J108" i="24"/>
  <c r="I108" i="24"/>
  <c r="H108" i="24"/>
  <c r="G108" i="24"/>
  <c r="F108" i="24"/>
  <c r="E108" i="24"/>
  <c r="D108" i="24"/>
  <c r="BL107" i="24"/>
  <c r="BK107" i="24"/>
  <c r="BJ107" i="24"/>
  <c r="BI107" i="24"/>
  <c r="BH107" i="24"/>
  <c r="BG107" i="24"/>
  <c r="BF107" i="24"/>
  <c r="BE107" i="24"/>
  <c r="BD107" i="24"/>
  <c r="BC107" i="24"/>
  <c r="BB107" i="24"/>
  <c r="BA107" i="24"/>
  <c r="AZ107" i="24"/>
  <c r="AY107" i="24"/>
  <c r="AX107" i="24"/>
  <c r="AW107" i="24"/>
  <c r="AV107" i="24"/>
  <c r="AU107" i="24"/>
  <c r="AT107" i="24"/>
  <c r="AS107" i="24"/>
  <c r="AR107" i="24"/>
  <c r="AQ107" i="24"/>
  <c r="AP107" i="24"/>
  <c r="AO107" i="24"/>
  <c r="AN107" i="24"/>
  <c r="AM107" i="24"/>
  <c r="AL107" i="24"/>
  <c r="AK107" i="24"/>
  <c r="AJ107" i="24"/>
  <c r="AI107" i="24"/>
  <c r="AH107" i="24"/>
  <c r="AG107" i="24"/>
  <c r="AF107" i="24"/>
  <c r="AE107" i="24"/>
  <c r="AD107" i="24"/>
  <c r="AC107" i="24"/>
  <c r="AB107" i="24"/>
  <c r="AA107" i="24"/>
  <c r="Z107" i="24"/>
  <c r="Y107" i="24"/>
  <c r="X107" i="24"/>
  <c r="W107" i="24"/>
  <c r="V107" i="24"/>
  <c r="U107" i="24"/>
  <c r="T107" i="24"/>
  <c r="S107" i="24"/>
  <c r="R107" i="24"/>
  <c r="Q107" i="24"/>
  <c r="P107" i="24"/>
  <c r="O107" i="24"/>
  <c r="N107" i="24"/>
  <c r="M107" i="24"/>
  <c r="L107" i="24"/>
  <c r="K107" i="24"/>
  <c r="J107" i="24"/>
  <c r="I107" i="24"/>
  <c r="H107" i="24"/>
  <c r="G107" i="24"/>
  <c r="F107" i="24"/>
  <c r="BL106" i="24"/>
  <c r="BK106" i="24"/>
  <c r="BJ106" i="24"/>
  <c r="BI106" i="24"/>
  <c r="BH106" i="24"/>
  <c r="BG106" i="24"/>
  <c r="BF106" i="24"/>
  <c r="BE106" i="24"/>
  <c r="BD106" i="24"/>
  <c r="BC106" i="24"/>
  <c r="BB106" i="24"/>
  <c r="BA106" i="24"/>
  <c r="AZ106" i="24"/>
  <c r="AY106" i="24"/>
  <c r="AX106" i="24"/>
  <c r="AW106" i="24"/>
  <c r="AV106" i="24"/>
  <c r="AU106" i="24"/>
  <c r="AT106" i="24"/>
  <c r="AS106" i="24"/>
  <c r="AR106" i="24"/>
  <c r="AQ106" i="24"/>
  <c r="AP106" i="24"/>
  <c r="AO106" i="24"/>
  <c r="AN106" i="24"/>
  <c r="AM106" i="24"/>
  <c r="AL106" i="24"/>
  <c r="AK106" i="24"/>
  <c r="AJ106" i="24"/>
  <c r="AI106" i="24"/>
  <c r="AH106" i="24"/>
  <c r="AG106" i="24"/>
  <c r="AF106" i="24"/>
  <c r="AE106" i="24"/>
  <c r="AD106" i="24"/>
  <c r="AC106" i="24"/>
  <c r="AB106" i="24"/>
  <c r="AA106" i="24"/>
  <c r="Z106" i="24"/>
  <c r="Y106" i="24"/>
  <c r="X106" i="24"/>
  <c r="W106" i="24"/>
  <c r="V106" i="24"/>
  <c r="U106" i="24"/>
  <c r="T106" i="24"/>
  <c r="S106" i="24"/>
  <c r="R106" i="24"/>
  <c r="Q106" i="24"/>
  <c r="P106" i="24"/>
  <c r="O106" i="24"/>
  <c r="N106" i="24"/>
  <c r="M106" i="24"/>
  <c r="L106" i="24"/>
  <c r="K106" i="24"/>
  <c r="J106" i="24"/>
  <c r="I106" i="24"/>
  <c r="H106" i="24"/>
  <c r="G106" i="24"/>
  <c r="F106" i="24"/>
  <c r="E106" i="24"/>
  <c r="D106" i="24"/>
  <c r="BU99" i="24"/>
  <c r="BT99" i="24"/>
  <c r="BS99" i="24"/>
  <c r="BR99" i="24"/>
  <c r="BQ99" i="24"/>
  <c r="BP99" i="24"/>
  <c r="BO99" i="24"/>
  <c r="BN99" i="24"/>
  <c r="BM99" i="24"/>
  <c r="BL99" i="24"/>
  <c r="BK99" i="24"/>
  <c r="BJ99" i="24"/>
  <c r="BI99" i="24"/>
  <c r="BH99" i="24"/>
  <c r="BG99" i="24"/>
  <c r="BF99" i="24"/>
  <c r="BE99" i="24"/>
  <c r="BD99" i="24"/>
  <c r="BC99" i="24"/>
  <c r="BB99" i="24"/>
  <c r="BA99" i="24"/>
  <c r="AZ99" i="24"/>
  <c r="AY99" i="24"/>
  <c r="AX99" i="24"/>
  <c r="AW99" i="24"/>
  <c r="AV99" i="24"/>
  <c r="AU99" i="24"/>
  <c r="AT99" i="24"/>
  <c r="AS99" i="24"/>
  <c r="AR99" i="24"/>
  <c r="AQ99" i="24"/>
  <c r="AP99" i="24"/>
  <c r="AO99" i="24"/>
  <c r="AN99" i="24"/>
  <c r="AM99" i="24"/>
  <c r="AL99" i="24"/>
  <c r="AK99" i="24"/>
  <c r="AJ99" i="24"/>
  <c r="AI99" i="24"/>
  <c r="AH99" i="24"/>
  <c r="AG99" i="24"/>
  <c r="AF99" i="24"/>
  <c r="AE99" i="24"/>
  <c r="AD99" i="24"/>
  <c r="AC99" i="24"/>
  <c r="AB99" i="24"/>
  <c r="AA99" i="24"/>
  <c r="Z99" i="24"/>
  <c r="Y99" i="24"/>
  <c r="X99" i="24"/>
  <c r="W99" i="24"/>
  <c r="V99" i="24"/>
  <c r="U99" i="24"/>
  <c r="T99" i="24"/>
  <c r="S99" i="24"/>
  <c r="R99" i="24"/>
  <c r="Q99" i="24"/>
  <c r="P99" i="24"/>
  <c r="N99" i="24"/>
  <c r="M99" i="24"/>
  <c r="L99" i="24"/>
  <c r="K99" i="24"/>
  <c r="J99" i="24"/>
  <c r="I99" i="24"/>
  <c r="H99" i="24"/>
  <c r="G99" i="24"/>
  <c r="F99" i="24"/>
  <c r="E99" i="24"/>
  <c r="D99" i="24"/>
  <c r="C99" i="24"/>
  <c r="BU98" i="24"/>
  <c r="BT98" i="24"/>
  <c r="BS98" i="24"/>
  <c r="BR98" i="24"/>
  <c r="BQ98" i="24"/>
  <c r="BP98" i="24"/>
  <c r="BO98" i="24"/>
  <c r="BN98" i="24"/>
  <c r="BM98" i="24"/>
  <c r="BL98" i="24"/>
  <c r="BK98" i="24"/>
  <c r="BJ98" i="24"/>
  <c r="BI98" i="24"/>
  <c r="BH98" i="24"/>
  <c r="BG98" i="24"/>
  <c r="BF98" i="24"/>
  <c r="BE98" i="24"/>
  <c r="BD98" i="24"/>
  <c r="BC98" i="24"/>
  <c r="BB98" i="24"/>
  <c r="BA98" i="24"/>
  <c r="AZ98" i="24"/>
  <c r="AY98" i="24"/>
  <c r="AX98" i="24"/>
  <c r="AW98" i="24"/>
  <c r="AV98" i="24"/>
  <c r="AU98" i="24"/>
  <c r="AT98" i="24"/>
  <c r="AS98" i="24"/>
  <c r="AR98" i="24"/>
  <c r="AQ98" i="24"/>
  <c r="AP98" i="24"/>
  <c r="AO98" i="24"/>
  <c r="AN98" i="24"/>
  <c r="AM98" i="24"/>
  <c r="AL98" i="24"/>
  <c r="AK98" i="24"/>
  <c r="AJ98" i="24"/>
  <c r="AI98" i="24"/>
  <c r="AH98" i="24"/>
  <c r="AG98" i="24"/>
  <c r="AF98" i="24"/>
  <c r="AE98" i="24"/>
  <c r="AD98" i="24"/>
  <c r="AC98" i="24"/>
  <c r="AB98" i="24"/>
  <c r="AA98" i="24"/>
  <c r="Z98" i="24"/>
  <c r="Y98" i="24"/>
  <c r="X98" i="24"/>
  <c r="W98" i="24"/>
  <c r="V98" i="24"/>
  <c r="U98" i="24"/>
  <c r="T98" i="24"/>
  <c r="S98" i="24"/>
  <c r="R98" i="24"/>
  <c r="Q98" i="24"/>
  <c r="P98" i="24"/>
  <c r="N98" i="24"/>
  <c r="M98" i="24"/>
  <c r="L98" i="24"/>
  <c r="K98" i="24"/>
  <c r="J98" i="24"/>
  <c r="I98" i="24"/>
  <c r="H98" i="24"/>
  <c r="G98" i="24"/>
  <c r="F98" i="24"/>
  <c r="E98" i="24"/>
  <c r="D98" i="24"/>
  <c r="C98" i="24"/>
  <c r="BU97" i="24"/>
  <c r="BT97" i="24"/>
  <c r="BS97" i="24"/>
  <c r="BR97" i="24"/>
  <c r="BQ97" i="24"/>
  <c r="BP97" i="24"/>
  <c r="BO97" i="24"/>
  <c r="BN97" i="24"/>
  <c r="BM97" i="24"/>
  <c r="BL97" i="24"/>
  <c r="BK97" i="24"/>
  <c r="BJ97" i="24"/>
  <c r="BI97" i="24"/>
  <c r="BH97" i="24"/>
  <c r="BG97" i="24"/>
  <c r="BF97" i="24"/>
  <c r="BE97" i="24"/>
  <c r="BD97" i="24"/>
  <c r="BC97" i="24"/>
  <c r="BB97" i="24"/>
  <c r="BA97" i="24"/>
  <c r="AZ97" i="24"/>
  <c r="AY97" i="24"/>
  <c r="AX97" i="24"/>
  <c r="AW97" i="24"/>
  <c r="AV97" i="24"/>
  <c r="AU97" i="24"/>
  <c r="AT97" i="24"/>
  <c r="AS97" i="24"/>
  <c r="AR97" i="24"/>
  <c r="AQ97" i="24"/>
  <c r="AP97" i="24"/>
  <c r="AO97" i="24"/>
  <c r="AN97" i="24"/>
  <c r="AM97" i="24"/>
  <c r="AL97" i="24"/>
  <c r="AK97" i="24"/>
  <c r="AJ97" i="24"/>
  <c r="AI97" i="24"/>
  <c r="AH97" i="24"/>
  <c r="AG97" i="24"/>
  <c r="AF97" i="24"/>
  <c r="AE97" i="24"/>
  <c r="AD97" i="24"/>
  <c r="AC97" i="24"/>
  <c r="AB97" i="24"/>
  <c r="AA97" i="24"/>
  <c r="Z97" i="24"/>
  <c r="Y97" i="24"/>
  <c r="X97" i="24"/>
  <c r="W97" i="24"/>
  <c r="V97" i="24"/>
  <c r="U97" i="24"/>
  <c r="T97" i="24"/>
  <c r="S97" i="24"/>
  <c r="R97" i="24"/>
  <c r="Q97" i="24"/>
  <c r="P97" i="24"/>
  <c r="N97" i="24"/>
  <c r="M97" i="24"/>
  <c r="L97" i="24"/>
  <c r="K97" i="24"/>
  <c r="J97" i="24"/>
  <c r="I97" i="24"/>
  <c r="H97" i="24"/>
  <c r="G97" i="24"/>
  <c r="F97" i="24"/>
  <c r="E97" i="24"/>
  <c r="D97" i="24"/>
  <c r="C97" i="24"/>
  <c r="BU96" i="24"/>
  <c r="BT96" i="24"/>
  <c r="BS96" i="24"/>
  <c r="BR96" i="24"/>
  <c r="BQ96" i="24"/>
  <c r="BP96" i="24"/>
  <c r="BO96" i="24"/>
  <c r="BN96" i="24"/>
  <c r="BM96" i="24"/>
  <c r="BL96" i="24"/>
  <c r="BK96" i="24"/>
  <c r="BJ96" i="24"/>
  <c r="BI96" i="24"/>
  <c r="BH96" i="24"/>
  <c r="BG96" i="24"/>
  <c r="BF96" i="24"/>
  <c r="BE96" i="24"/>
  <c r="BD96" i="24"/>
  <c r="BC96" i="24"/>
  <c r="BB96" i="24"/>
  <c r="BA96" i="24"/>
  <c r="AZ96" i="24"/>
  <c r="AY96" i="24"/>
  <c r="AX96" i="24"/>
  <c r="AW96" i="24"/>
  <c r="AV96" i="24"/>
  <c r="AU96" i="24"/>
  <c r="AT96" i="24"/>
  <c r="AS96" i="24"/>
  <c r="AR96" i="24"/>
  <c r="AQ96" i="24"/>
  <c r="AP96" i="24"/>
  <c r="AO96" i="24"/>
  <c r="AN96" i="24"/>
  <c r="AM96" i="24"/>
  <c r="AL96" i="24"/>
  <c r="AK96" i="24"/>
  <c r="AJ96" i="24"/>
  <c r="AI96" i="24"/>
  <c r="AH96" i="24"/>
  <c r="AG96" i="24"/>
  <c r="AF96" i="24"/>
  <c r="AE96" i="24"/>
  <c r="AD96" i="24"/>
  <c r="AC96" i="24"/>
  <c r="AB96" i="24"/>
  <c r="AA96" i="24"/>
  <c r="Z96" i="24"/>
  <c r="Y96" i="24"/>
  <c r="X96" i="24"/>
  <c r="W96" i="24"/>
  <c r="V96" i="24"/>
  <c r="U96" i="24"/>
  <c r="T96" i="24"/>
  <c r="S96" i="24"/>
  <c r="R96" i="24"/>
  <c r="Q96" i="24"/>
  <c r="P96" i="24"/>
  <c r="N96" i="24"/>
  <c r="M96" i="24"/>
  <c r="L96" i="24"/>
  <c r="K96" i="24"/>
  <c r="J96" i="24"/>
  <c r="I96" i="24"/>
  <c r="H96" i="24"/>
  <c r="G96" i="24"/>
  <c r="F96" i="24"/>
  <c r="E96" i="24"/>
  <c r="D96" i="24"/>
  <c r="C96" i="24"/>
  <c r="BU95" i="24"/>
  <c r="BT95" i="24"/>
  <c r="BS95" i="24"/>
  <c r="BR95" i="24"/>
  <c r="BQ95" i="24"/>
  <c r="BP95" i="24"/>
  <c r="BO95" i="24"/>
  <c r="BN95" i="24"/>
  <c r="BM95" i="24"/>
  <c r="BL95" i="24"/>
  <c r="BK95" i="24"/>
  <c r="BJ95" i="24"/>
  <c r="BI95" i="24"/>
  <c r="BH95" i="24"/>
  <c r="BG95" i="24"/>
  <c r="BF95" i="24"/>
  <c r="BE95" i="24"/>
  <c r="BD95" i="24"/>
  <c r="BC95" i="24"/>
  <c r="BB95" i="24"/>
  <c r="BA95" i="24"/>
  <c r="AZ95" i="24"/>
  <c r="AY95" i="24"/>
  <c r="AX95" i="24"/>
  <c r="AW95" i="24"/>
  <c r="AV95" i="24"/>
  <c r="AU95" i="24"/>
  <c r="AT95" i="24"/>
  <c r="AS95" i="24"/>
  <c r="AR95" i="24"/>
  <c r="AQ95" i="24"/>
  <c r="AP95" i="24"/>
  <c r="AO95" i="24"/>
  <c r="AN95" i="24"/>
  <c r="AM95" i="24"/>
  <c r="AL95" i="24"/>
  <c r="AK95" i="24"/>
  <c r="AJ95" i="24"/>
  <c r="AI95" i="24"/>
  <c r="AH95" i="24"/>
  <c r="AG95" i="24"/>
  <c r="AF95" i="24"/>
  <c r="AE95" i="24"/>
  <c r="AD95" i="24"/>
  <c r="AC95" i="24"/>
  <c r="AB95" i="24"/>
  <c r="AA95" i="24"/>
  <c r="Z95" i="24"/>
  <c r="Y95" i="24"/>
  <c r="X95" i="24"/>
  <c r="W95" i="24"/>
  <c r="V95" i="24"/>
  <c r="U95" i="24"/>
  <c r="T95" i="24"/>
  <c r="S95" i="24"/>
  <c r="R95" i="24"/>
  <c r="Q95" i="24"/>
  <c r="P95" i="24"/>
  <c r="N95" i="24"/>
  <c r="M95" i="24"/>
  <c r="L95" i="24"/>
  <c r="K95" i="24"/>
  <c r="J95" i="24"/>
  <c r="I95" i="24"/>
  <c r="H95" i="24"/>
  <c r="G95" i="24"/>
  <c r="F95" i="24"/>
  <c r="E95" i="24"/>
  <c r="D95" i="24"/>
  <c r="C95" i="24"/>
  <c r="BU94" i="24"/>
  <c r="BT94" i="24"/>
  <c r="BS94" i="24"/>
  <c r="BR94" i="24"/>
  <c r="BQ94" i="24"/>
  <c r="BP94" i="24"/>
  <c r="BO94" i="24"/>
  <c r="BN94" i="24"/>
  <c r="BM94" i="24"/>
  <c r="BL94" i="24"/>
  <c r="BK94" i="24"/>
  <c r="BJ94" i="24"/>
  <c r="BI94" i="24"/>
  <c r="BH94" i="24"/>
  <c r="BG94" i="24"/>
  <c r="BF94" i="24"/>
  <c r="BE94" i="24"/>
  <c r="BD94" i="24"/>
  <c r="BC94" i="24"/>
  <c r="BB94" i="24"/>
  <c r="BA94" i="24"/>
  <c r="AZ94" i="24"/>
  <c r="AY94" i="24"/>
  <c r="AX94" i="24"/>
  <c r="AW94" i="24"/>
  <c r="AV94" i="24"/>
  <c r="AU94" i="24"/>
  <c r="AT94" i="24"/>
  <c r="AS94" i="24"/>
  <c r="AR94" i="24"/>
  <c r="AQ94" i="24"/>
  <c r="AP94" i="24"/>
  <c r="AO94" i="24"/>
  <c r="AN94" i="24"/>
  <c r="AM94" i="24"/>
  <c r="AL94" i="24"/>
  <c r="AK94" i="24"/>
  <c r="AJ94" i="24"/>
  <c r="AI94" i="24"/>
  <c r="AH94" i="24"/>
  <c r="AG94" i="24"/>
  <c r="AF94" i="24"/>
  <c r="AE94" i="24"/>
  <c r="AD94" i="24"/>
  <c r="AC94" i="24"/>
  <c r="AB94" i="24"/>
  <c r="AA94" i="24"/>
  <c r="Z94" i="24"/>
  <c r="Y94" i="24"/>
  <c r="X94" i="24"/>
  <c r="W94" i="24"/>
  <c r="V94" i="24"/>
  <c r="U94" i="24"/>
  <c r="T94" i="24"/>
  <c r="S94" i="24"/>
  <c r="R94" i="24"/>
  <c r="Q94" i="24"/>
  <c r="P94" i="24"/>
  <c r="N94" i="24"/>
  <c r="M94" i="24"/>
  <c r="L94" i="24"/>
  <c r="K94" i="24"/>
  <c r="J94" i="24"/>
  <c r="I94" i="24"/>
  <c r="H94" i="24"/>
  <c r="G94" i="24"/>
  <c r="F94" i="24"/>
  <c r="E94" i="24"/>
  <c r="D94" i="24"/>
  <c r="C94" i="24"/>
  <c r="BU93" i="24"/>
  <c r="BT93" i="24"/>
  <c r="BS93" i="24"/>
  <c r="BR93" i="24"/>
  <c r="BQ93" i="24"/>
  <c r="BP93" i="24"/>
  <c r="BO93" i="24"/>
  <c r="BN93" i="24"/>
  <c r="BM93" i="24"/>
  <c r="BL93" i="24"/>
  <c r="BK93" i="24"/>
  <c r="BJ93" i="24"/>
  <c r="BI93" i="24"/>
  <c r="BH93" i="24"/>
  <c r="BG93" i="24"/>
  <c r="BF93" i="24"/>
  <c r="BE93" i="24"/>
  <c r="BD93" i="24"/>
  <c r="BC93" i="24"/>
  <c r="BB93" i="24"/>
  <c r="BA93" i="24"/>
  <c r="AZ93" i="24"/>
  <c r="AY93" i="24"/>
  <c r="AX93" i="24"/>
  <c r="AW93" i="24"/>
  <c r="AV93" i="24"/>
  <c r="AU93" i="24"/>
  <c r="AT93" i="24"/>
  <c r="AS93" i="24"/>
  <c r="AR93" i="24"/>
  <c r="AQ93" i="24"/>
  <c r="AP93" i="24"/>
  <c r="AO93" i="24"/>
  <c r="AN93" i="24"/>
  <c r="AM93" i="24"/>
  <c r="AL93" i="24"/>
  <c r="AK93" i="24"/>
  <c r="AJ93" i="24"/>
  <c r="AI93" i="24"/>
  <c r="AH93" i="24"/>
  <c r="AG93" i="24"/>
  <c r="AF93" i="24"/>
  <c r="AE93" i="24"/>
  <c r="AD93" i="24"/>
  <c r="AC93" i="24"/>
  <c r="AB93" i="24"/>
  <c r="AA93" i="24"/>
  <c r="Z93" i="24"/>
  <c r="Y93" i="24"/>
  <c r="X93" i="24"/>
  <c r="W93" i="24"/>
  <c r="V93" i="24"/>
  <c r="U93" i="24"/>
  <c r="T93" i="24"/>
  <c r="S93" i="24"/>
  <c r="R93" i="24"/>
  <c r="Q93" i="24"/>
  <c r="P93" i="24"/>
  <c r="N93" i="24"/>
  <c r="M93" i="24"/>
  <c r="L93" i="24"/>
  <c r="K93" i="24"/>
  <c r="J93" i="24"/>
  <c r="I93" i="24"/>
  <c r="H93" i="24"/>
  <c r="G93" i="24"/>
  <c r="F93" i="24"/>
  <c r="E93" i="24"/>
  <c r="D93" i="24"/>
  <c r="C93" i="24"/>
  <c r="BU91" i="24"/>
  <c r="BT91" i="24"/>
  <c r="BS91" i="24"/>
  <c r="BR91" i="24"/>
  <c r="BQ91" i="24"/>
  <c r="BP91" i="24"/>
  <c r="BO91" i="24"/>
  <c r="BN91" i="24"/>
  <c r="BM91" i="24"/>
  <c r="BL91" i="24"/>
  <c r="BK91" i="24"/>
  <c r="BJ91" i="24"/>
  <c r="BI91" i="24"/>
  <c r="BH91" i="24"/>
  <c r="BG91" i="24"/>
  <c r="BF91" i="24"/>
  <c r="BE91" i="24"/>
  <c r="BD91" i="24"/>
  <c r="BC91" i="24"/>
  <c r="BB91" i="24"/>
  <c r="BA91" i="24"/>
  <c r="AZ91" i="24"/>
  <c r="AY91" i="24"/>
  <c r="AX91" i="24"/>
  <c r="AW91" i="24"/>
  <c r="AV91" i="24"/>
  <c r="AU91" i="24"/>
  <c r="AT91" i="24"/>
  <c r="AS91" i="24"/>
  <c r="AR91" i="24"/>
  <c r="AQ91" i="24"/>
  <c r="AP91" i="24"/>
  <c r="AO91" i="24"/>
  <c r="AN91" i="24"/>
  <c r="AM91" i="24"/>
  <c r="AL91" i="24"/>
  <c r="AK91" i="24"/>
  <c r="AJ91" i="24"/>
  <c r="AI91" i="24"/>
  <c r="AH91" i="24"/>
  <c r="AG91" i="24"/>
  <c r="AF91" i="24"/>
  <c r="AE91" i="24"/>
  <c r="AD91" i="24"/>
  <c r="AC91" i="24"/>
  <c r="AB91" i="24"/>
  <c r="AA91" i="24"/>
  <c r="Z91" i="24"/>
  <c r="Y91" i="24"/>
  <c r="X91" i="24"/>
  <c r="W91" i="24"/>
  <c r="V91" i="24"/>
  <c r="U91" i="24"/>
  <c r="T91" i="24"/>
  <c r="S91" i="24"/>
  <c r="R91" i="24"/>
  <c r="Q91" i="24"/>
  <c r="P91" i="24"/>
  <c r="N91" i="24"/>
  <c r="M91" i="24"/>
  <c r="L91" i="24"/>
  <c r="K91" i="24"/>
  <c r="J91" i="24"/>
  <c r="I91" i="24"/>
  <c r="H91" i="24"/>
  <c r="G91" i="24"/>
  <c r="F91" i="24"/>
  <c r="E91" i="24"/>
  <c r="C91" i="24"/>
  <c r="BU90" i="24"/>
  <c r="BT90" i="24"/>
  <c r="BS90" i="24"/>
  <c r="BR90" i="24"/>
  <c r="BQ90" i="24"/>
  <c r="BP90" i="24"/>
  <c r="BO90" i="24"/>
  <c r="BN90" i="24"/>
  <c r="BM90" i="24"/>
  <c r="BL90" i="24"/>
  <c r="BK90" i="24"/>
  <c r="BJ90" i="24"/>
  <c r="BI90" i="24"/>
  <c r="BH90" i="24"/>
  <c r="BG90" i="24"/>
  <c r="BF90" i="24"/>
  <c r="BE90" i="24"/>
  <c r="BD90" i="24"/>
  <c r="BC90" i="24"/>
  <c r="BB90" i="24"/>
  <c r="BA90" i="24"/>
  <c r="AZ90" i="24"/>
  <c r="AY90" i="24"/>
  <c r="AX90" i="24"/>
  <c r="AW90" i="24"/>
  <c r="AV90" i="24"/>
  <c r="AU90" i="24"/>
  <c r="AT90" i="24"/>
  <c r="AS90" i="24"/>
  <c r="AR90" i="24"/>
  <c r="AQ90" i="24"/>
  <c r="AP90" i="24"/>
  <c r="AO90" i="24"/>
  <c r="AN90" i="24"/>
  <c r="AM90" i="24"/>
  <c r="AL90" i="24"/>
  <c r="AK90" i="24"/>
  <c r="AJ90" i="24"/>
  <c r="AI90" i="24"/>
  <c r="AH90" i="24"/>
  <c r="AG90" i="24"/>
  <c r="AF90" i="24"/>
  <c r="AE90" i="24"/>
  <c r="AD90" i="24"/>
  <c r="AC90" i="24"/>
  <c r="AB90" i="24"/>
  <c r="AA90" i="24"/>
  <c r="Z90" i="24"/>
  <c r="Y90" i="24"/>
  <c r="X90" i="24"/>
  <c r="W90" i="24"/>
  <c r="V90" i="24"/>
  <c r="U90" i="24"/>
  <c r="T90" i="24"/>
  <c r="S90" i="24"/>
  <c r="R90" i="24"/>
  <c r="Q90" i="24"/>
  <c r="P90" i="24"/>
  <c r="N90" i="24"/>
  <c r="M90" i="24"/>
  <c r="L90" i="24"/>
  <c r="K90" i="24"/>
  <c r="J90" i="24"/>
  <c r="I90" i="24"/>
  <c r="H90" i="24"/>
  <c r="G90" i="24"/>
  <c r="F90" i="24"/>
  <c r="E90" i="24"/>
  <c r="C90" i="24"/>
  <c r="BU89" i="24"/>
  <c r="BT89" i="24"/>
  <c r="BS89" i="24"/>
  <c r="BR89" i="24"/>
  <c r="BQ89" i="24"/>
  <c r="BP89" i="24"/>
  <c r="BO89" i="24"/>
  <c r="BN89" i="24"/>
  <c r="BM89" i="24"/>
  <c r="BL89" i="24"/>
  <c r="BK89" i="24"/>
  <c r="BJ89" i="24"/>
  <c r="BI89" i="24"/>
  <c r="BH89" i="24"/>
  <c r="BG89" i="24"/>
  <c r="BF89" i="24"/>
  <c r="BE89" i="24"/>
  <c r="BD89" i="24"/>
  <c r="BC89" i="24"/>
  <c r="BB89" i="24"/>
  <c r="BA89" i="24"/>
  <c r="AZ89" i="24"/>
  <c r="AY89" i="24"/>
  <c r="AX89" i="24"/>
  <c r="AW89" i="24"/>
  <c r="AV89" i="24"/>
  <c r="AU89" i="24"/>
  <c r="AT89" i="24"/>
  <c r="AS89" i="24"/>
  <c r="AR89" i="24"/>
  <c r="AQ89" i="24"/>
  <c r="AP89" i="24"/>
  <c r="AO89" i="24"/>
  <c r="AN89" i="24"/>
  <c r="AM89" i="24"/>
  <c r="AL89" i="24"/>
  <c r="AK89" i="24"/>
  <c r="AJ89" i="24"/>
  <c r="AI89" i="24"/>
  <c r="AH89" i="24"/>
  <c r="AG89" i="24"/>
  <c r="AF89" i="24"/>
  <c r="AE89" i="24"/>
  <c r="AD89" i="24"/>
  <c r="AC89" i="24"/>
  <c r="AB89" i="24"/>
  <c r="AA89" i="24"/>
  <c r="Z89" i="24"/>
  <c r="Y89" i="24"/>
  <c r="X89" i="24"/>
  <c r="W89" i="24"/>
  <c r="V89" i="24"/>
  <c r="U89" i="24"/>
  <c r="T89" i="24"/>
  <c r="S89" i="24"/>
  <c r="R89" i="24"/>
  <c r="Q89" i="24"/>
  <c r="P89" i="24"/>
  <c r="N89" i="24"/>
  <c r="M89" i="24"/>
  <c r="L89" i="24"/>
  <c r="K89" i="24"/>
  <c r="J89" i="24"/>
  <c r="I89" i="24"/>
  <c r="H89" i="24"/>
  <c r="G89" i="24"/>
  <c r="F89" i="24"/>
  <c r="E89" i="24"/>
  <c r="C89" i="24"/>
  <c r="BU88" i="24"/>
  <c r="BT88" i="24"/>
  <c r="BS88" i="24"/>
  <c r="BR88" i="24"/>
  <c r="BQ88" i="24"/>
  <c r="BP88" i="24"/>
  <c r="BO88" i="24"/>
  <c r="BN88" i="24"/>
  <c r="BM88" i="24"/>
  <c r="BL88" i="24"/>
  <c r="BK88" i="24"/>
  <c r="BJ88" i="24"/>
  <c r="BI88" i="24"/>
  <c r="BH88" i="24"/>
  <c r="BG88" i="24"/>
  <c r="BF88" i="24"/>
  <c r="BE88" i="24"/>
  <c r="BD88" i="24"/>
  <c r="BC88" i="24"/>
  <c r="BB88" i="24"/>
  <c r="BA88" i="24"/>
  <c r="AZ88" i="24"/>
  <c r="AY88" i="24"/>
  <c r="AX88" i="24"/>
  <c r="AW88" i="24"/>
  <c r="AV88" i="24"/>
  <c r="AU88" i="24"/>
  <c r="AT88" i="24"/>
  <c r="AS88" i="24"/>
  <c r="AR88" i="24"/>
  <c r="AQ88" i="24"/>
  <c r="AP88" i="24"/>
  <c r="AO88" i="24"/>
  <c r="AN88" i="24"/>
  <c r="AM88" i="24"/>
  <c r="AL88" i="24"/>
  <c r="AK88" i="24"/>
  <c r="AJ88" i="24"/>
  <c r="AI88" i="24"/>
  <c r="AH88" i="24"/>
  <c r="AG88" i="24"/>
  <c r="AF88" i="24"/>
  <c r="AE88" i="24"/>
  <c r="AD88" i="24"/>
  <c r="AC88" i="24"/>
  <c r="AB88" i="24"/>
  <c r="AA88" i="24"/>
  <c r="Z88" i="24"/>
  <c r="Y88" i="24"/>
  <c r="X88" i="24"/>
  <c r="W88" i="24"/>
  <c r="V88" i="24"/>
  <c r="U88" i="24"/>
  <c r="T88" i="24"/>
  <c r="S88" i="24"/>
  <c r="R88" i="24"/>
  <c r="Q88" i="24"/>
  <c r="P88" i="24"/>
  <c r="N88" i="24"/>
  <c r="M88" i="24"/>
  <c r="L88" i="24"/>
  <c r="K88" i="24"/>
  <c r="J88" i="24"/>
  <c r="I88" i="24"/>
  <c r="H88" i="24"/>
  <c r="G88" i="24"/>
  <c r="F88" i="24"/>
  <c r="E88" i="24"/>
  <c r="C88" i="24"/>
  <c r="BU87" i="24"/>
  <c r="BT87" i="24"/>
  <c r="BS87" i="24"/>
  <c r="BR87" i="24"/>
  <c r="BQ87" i="24"/>
  <c r="BP87" i="24"/>
  <c r="BO87" i="24"/>
  <c r="BN87" i="24"/>
  <c r="BM87" i="24"/>
  <c r="BL87" i="24"/>
  <c r="BK87" i="24"/>
  <c r="BJ87" i="24"/>
  <c r="BI87" i="24"/>
  <c r="BH87" i="24"/>
  <c r="BG87" i="24"/>
  <c r="BF87" i="24"/>
  <c r="BE87" i="24"/>
  <c r="BD87" i="24"/>
  <c r="BC87" i="24"/>
  <c r="BB87" i="24"/>
  <c r="BA87" i="24"/>
  <c r="AZ87" i="24"/>
  <c r="AY87" i="24"/>
  <c r="AX87" i="24"/>
  <c r="AW87" i="24"/>
  <c r="AV87" i="24"/>
  <c r="AU87" i="24"/>
  <c r="AT87" i="24"/>
  <c r="AS87" i="24"/>
  <c r="AR87" i="24"/>
  <c r="AQ87" i="24"/>
  <c r="AP87" i="24"/>
  <c r="AO87" i="24"/>
  <c r="AN87" i="24"/>
  <c r="AM87" i="24"/>
  <c r="AL87" i="24"/>
  <c r="AK87" i="24"/>
  <c r="AJ87" i="24"/>
  <c r="AI87" i="24"/>
  <c r="AH87" i="24"/>
  <c r="AG87" i="24"/>
  <c r="AF87" i="24"/>
  <c r="AE87" i="24"/>
  <c r="AD87" i="24"/>
  <c r="AC87" i="24"/>
  <c r="AB87" i="24"/>
  <c r="AA87" i="24"/>
  <c r="Z87" i="24"/>
  <c r="Y87" i="24"/>
  <c r="X87" i="24"/>
  <c r="W87" i="24"/>
  <c r="V87" i="24"/>
  <c r="U87" i="24"/>
  <c r="T87" i="24"/>
  <c r="S87" i="24"/>
  <c r="R87" i="24"/>
  <c r="Q87" i="24"/>
  <c r="P87" i="24"/>
  <c r="N87" i="24"/>
  <c r="M87" i="24"/>
  <c r="L87" i="24"/>
  <c r="K87" i="24"/>
  <c r="J87" i="24"/>
  <c r="I87" i="24"/>
  <c r="H87" i="24"/>
  <c r="G87" i="24"/>
  <c r="F87" i="24"/>
  <c r="E87" i="24"/>
  <c r="C87" i="24"/>
  <c r="BU85" i="24"/>
  <c r="BT85" i="24"/>
  <c r="BS85" i="24"/>
  <c r="BR85" i="24"/>
  <c r="BQ85" i="24"/>
  <c r="BP85" i="24"/>
  <c r="BO85" i="24"/>
  <c r="BN85" i="24"/>
  <c r="BM85" i="24"/>
  <c r="BL85" i="24"/>
  <c r="BK85" i="24"/>
  <c r="BJ85" i="24"/>
  <c r="BI85" i="24"/>
  <c r="BH85" i="24"/>
  <c r="BG85" i="24"/>
  <c r="BF85" i="24"/>
  <c r="BE85" i="24"/>
  <c r="BD85" i="24"/>
  <c r="BC85" i="24"/>
  <c r="BB85" i="24"/>
  <c r="BA85" i="24"/>
  <c r="AZ85" i="24"/>
  <c r="AY85" i="24"/>
  <c r="AX85" i="24"/>
  <c r="AW85" i="24"/>
  <c r="AV85" i="24"/>
  <c r="AU85" i="24"/>
  <c r="AT85" i="24"/>
  <c r="AS85" i="24"/>
  <c r="AR85" i="24"/>
  <c r="AQ85" i="24"/>
  <c r="AP85" i="24"/>
  <c r="AO85" i="24"/>
  <c r="AN85" i="24"/>
  <c r="AM85" i="24"/>
  <c r="AL85" i="24"/>
  <c r="AK85" i="24"/>
  <c r="AJ85" i="24"/>
  <c r="AI85" i="24"/>
  <c r="AH85" i="24"/>
  <c r="AG85" i="24"/>
  <c r="AF85" i="24"/>
  <c r="AE85" i="24"/>
  <c r="AD85" i="24"/>
  <c r="AC85" i="24"/>
  <c r="AB85" i="24"/>
  <c r="AA85" i="24"/>
  <c r="Z85" i="24"/>
  <c r="Y85" i="24"/>
  <c r="X85" i="24"/>
  <c r="W85" i="24"/>
  <c r="V85" i="24"/>
  <c r="U85" i="24"/>
  <c r="T85" i="24"/>
  <c r="S85" i="24"/>
  <c r="R85" i="24"/>
  <c r="Q85" i="24"/>
  <c r="P85" i="24"/>
  <c r="O85" i="24"/>
  <c r="N85" i="24"/>
  <c r="L85" i="24"/>
  <c r="K85" i="24"/>
  <c r="J85" i="24"/>
  <c r="I85" i="24"/>
  <c r="H85" i="24"/>
  <c r="G85" i="24"/>
  <c r="F85" i="24"/>
  <c r="E85" i="24"/>
  <c r="AS77" i="24"/>
  <c r="AR77" i="24"/>
  <c r="AQ77" i="24"/>
  <c r="AP77" i="24"/>
  <c r="AO77" i="24"/>
  <c r="AN77" i="24"/>
  <c r="AM77" i="24"/>
  <c r="AL77" i="24"/>
  <c r="AK77" i="24"/>
  <c r="AJ77" i="24"/>
  <c r="AI77" i="24"/>
  <c r="AH77" i="24"/>
  <c r="AG77" i="24"/>
  <c r="AF77" i="24"/>
  <c r="AE77" i="24"/>
  <c r="AD77" i="24"/>
  <c r="AC77" i="24"/>
  <c r="AB77" i="24"/>
  <c r="AA77" i="24"/>
  <c r="Z77" i="24"/>
  <c r="Y77" i="24"/>
  <c r="X77" i="24"/>
  <c r="W77" i="24"/>
  <c r="V77" i="24"/>
  <c r="U77" i="24"/>
  <c r="T77" i="24"/>
  <c r="S77" i="24"/>
  <c r="R77" i="24"/>
  <c r="Q77" i="24"/>
  <c r="P77" i="24"/>
  <c r="N77" i="24"/>
  <c r="M77" i="24"/>
  <c r="L77" i="24"/>
  <c r="K77" i="24"/>
  <c r="J77" i="24"/>
  <c r="I77" i="24"/>
  <c r="H77" i="24"/>
  <c r="G77" i="24"/>
  <c r="F77" i="24"/>
  <c r="E77" i="24"/>
  <c r="D77" i="24"/>
  <c r="C77" i="24"/>
  <c r="AS76" i="24"/>
  <c r="AR76" i="24"/>
  <c r="AQ76" i="24"/>
  <c r="AP76" i="24"/>
  <c r="AO76" i="24"/>
  <c r="AN76" i="24"/>
  <c r="AM76" i="24"/>
  <c r="AL76" i="24"/>
  <c r="AK76" i="24"/>
  <c r="AJ76" i="24"/>
  <c r="AI76" i="24"/>
  <c r="AH76" i="24"/>
  <c r="AG76" i="24"/>
  <c r="AF76" i="24"/>
  <c r="AE76" i="24"/>
  <c r="AD76" i="24"/>
  <c r="AC76" i="24"/>
  <c r="AB76" i="24"/>
  <c r="AA76" i="24"/>
  <c r="Z76" i="24"/>
  <c r="Y76" i="24"/>
  <c r="X76" i="24"/>
  <c r="W76" i="24"/>
  <c r="V76" i="24"/>
  <c r="U76" i="24"/>
  <c r="T76" i="24"/>
  <c r="S76" i="24"/>
  <c r="R76" i="24"/>
  <c r="Q76" i="24"/>
  <c r="P76" i="24"/>
  <c r="N76" i="24"/>
  <c r="M76" i="24"/>
  <c r="L76" i="24"/>
  <c r="K76" i="24"/>
  <c r="J76" i="24"/>
  <c r="I76" i="24"/>
  <c r="H76" i="24"/>
  <c r="G76" i="24"/>
  <c r="F76" i="24"/>
  <c r="E76" i="24"/>
  <c r="D76" i="24"/>
  <c r="C76" i="24"/>
  <c r="AS75" i="24"/>
  <c r="AR75" i="24"/>
  <c r="AQ75" i="24"/>
  <c r="AP75" i="24"/>
  <c r="AO75" i="24"/>
  <c r="AN75" i="24"/>
  <c r="AM75" i="24"/>
  <c r="AL75" i="24"/>
  <c r="AK75" i="24"/>
  <c r="AJ75" i="24"/>
  <c r="AI75" i="24"/>
  <c r="AH75" i="24"/>
  <c r="AG75" i="24"/>
  <c r="AF75" i="24"/>
  <c r="AE75" i="24"/>
  <c r="AD75" i="24"/>
  <c r="AC75" i="24"/>
  <c r="AB75" i="24"/>
  <c r="AA75" i="24"/>
  <c r="Z75" i="24"/>
  <c r="Y75" i="24"/>
  <c r="X75" i="24"/>
  <c r="W75" i="24"/>
  <c r="V75" i="24"/>
  <c r="U75" i="24"/>
  <c r="T75" i="24"/>
  <c r="S75" i="24"/>
  <c r="R75" i="24"/>
  <c r="Q75" i="24"/>
  <c r="P75" i="24"/>
  <c r="N75" i="24"/>
  <c r="M75" i="24"/>
  <c r="L75" i="24"/>
  <c r="K75" i="24"/>
  <c r="J75" i="24"/>
  <c r="I75" i="24"/>
  <c r="H75" i="24"/>
  <c r="G75" i="24"/>
  <c r="F75" i="24"/>
  <c r="E75" i="24"/>
  <c r="D75" i="24"/>
  <c r="C75" i="24"/>
  <c r="AS74" i="24"/>
  <c r="AR74" i="24"/>
  <c r="AQ74" i="24"/>
  <c r="AP74" i="24"/>
  <c r="AO74" i="24"/>
  <c r="AN74" i="24"/>
  <c r="AM74" i="24"/>
  <c r="AL74" i="24"/>
  <c r="AK74" i="24"/>
  <c r="AJ74" i="24"/>
  <c r="AI74" i="24"/>
  <c r="AH74" i="24"/>
  <c r="AG74" i="24"/>
  <c r="AF74" i="24"/>
  <c r="AE74" i="24"/>
  <c r="AD74" i="24"/>
  <c r="AC74" i="24"/>
  <c r="AB74" i="24"/>
  <c r="AA74" i="24"/>
  <c r="Z74" i="24"/>
  <c r="Y74" i="24"/>
  <c r="X74" i="24"/>
  <c r="W74" i="24"/>
  <c r="V74" i="24"/>
  <c r="U74" i="24"/>
  <c r="T74" i="24"/>
  <c r="S74" i="24"/>
  <c r="R74" i="24"/>
  <c r="Q74" i="24"/>
  <c r="P74" i="24"/>
  <c r="N74" i="24"/>
  <c r="M74" i="24"/>
  <c r="L74" i="24"/>
  <c r="K74" i="24"/>
  <c r="J74" i="24"/>
  <c r="I74" i="24"/>
  <c r="H74" i="24"/>
  <c r="G74" i="24"/>
  <c r="F74" i="24"/>
  <c r="E74" i="24"/>
  <c r="D74" i="24"/>
  <c r="C74" i="24"/>
  <c r="AS73" i="24"/>
  <c r="AR73" i="24"/>
  <c r="AQ73" i="24"/>
  <c r="AP73" i="24"/>
  <c r="AO73" i="24"/>
  <c r="AN73" i="24"/>
  <c r="AM73" i="24"/>
  <c r="AL73" i="24"/>
  <c r="AK73" i="24"/>
  <c r="AJ73" i="24"/>
  <c r="AI73" i="24"/>
  <c r="AH73" i="24"/>
  <c r="AG73" i="24"/>
  <c r="AF73" i="24"/>
  <c r="AE73" i="24"/>
  <c r="AD73" i="24"/>
  <c r="AC73" i="24"/>
  <c r="AB73" i="24"/>
  <c r="AA73" i="24"/>
  <c r="Z73" i="24"/>
  <c r="Y73" i="24"/>
  <c r="X73" i="24"/>
  <c r="W73" i="24"/>
  <c r="V73" i="24"/>
  <c r="U73" i="24"/>
  <c r="T73" i="24"/>
  <c r="S73" i="24"/>
  <c r="R73" i="24"/>
  <c r="Q73" i="24"/>
  <c r="P73" i="24"/>
  <c r="N73" i="24"/>
  <c r="M73" i="24"/>
  <c r="L73" i="24"/>
  <c r="K73" i="24"/>
  <c r="J73" i="24"/>
  <c r="I73" i="24"/>
  <c r="H73" i="24"/>
  <c r="G73" i="24"/>
  <c r="F73" i="24"/>
  <c r="E73" i="24"/>
  <c r="D73" i="24"/>
  <c r="C73" i="24"/>
  <c r="AS72" i="24"/>
  <c r="AR72" i="24"/>
  <c r="AQ72" i="24"/>
  <c r="AP72" i="24"/>
  <c r="AO72" i="24"/>
  <c r="AN72" i="24"/>
  <c r="AM72" i="24"/>
  <c r="AL72" i="24"/>
  <c r="AK72" i="24"/>
  <c r="AJ72" i="24"/>
  <c r="AI72" i="24"/>
  <c r="AH72" i="24"/>
  <c r="AG72" i="24"/>
  <c r="AF72" i="24"/>
  <c r="AE72" i="24"/>
  <c r="AD72" i="24"/>
  <c r="AC72" i="24"/>
  <c r="AB72" i="24"/>
  <c r="AA72" i="24"/>
  <c r="Z72" i="24"/>
  <c r="Y72" i="24"/>
  <c r="X72" i="24"/>
  <c r="W72" i="24"/>
  <c r="V72" i="24"/>
  <c r="U72" i="24"/>
  <c r="T72" i="24"/>
  <c r="S72" i="24"/>
  <c r="R72" i="24"/>
  <c r="Q72" i="24"/>
  <c r="P72" i="24"/>
  <c r="N72" i="24"/>
  <c r="M72" i="24"/>
  <c r="L72" i="24"/>
  <c r="K72" i="24"/>
  <c r="J72" i="24"/>
  <c r="I72" i="24"/>
  <c r="H72" i="24"/>
  <c r="G72" i="24"/>
  <c r="F72" i="24"/>
  <c r="E72" i="24"/>
  <c r="D72" i="24"/>
  <c r="C72" i="24"/>
  <c r="AS71" i="24"/>
  <c r="AR71" i="24"/>
  <c r="AQ71" i="24"/>
  <c r="AP71" i="24"/>
  <c r="AO71" i="24"/>
  <c r="AN71" i="24"/>
  <c r="AM71" i="24"/>
  <c r="AL71" i="24"/>
  <c r="AK71" i="24"/>
  <c r="AJ71" i="24"/>
  <c r="AI71" i="24"/>
  <c r="AH71" i="24"/>
  <c r="AG71" i="24"/>
  <c r="AF71" i="24"/>
  <c r="AE71" i="24"/>
  <c r="AD71" i="24"/>
  <c r="AC71" i="24"/>
  <c r="AB71" i="24"/>
  <c r="AA71" i="24"/>
  <c r="Z71" i="24"/>
  <c r="Y71" i="24"/>
  <c r="X71" i="24"/>
  <c r="W71" i="24"/>
  <c r="V71" i="24"/>
  <c r="U71" i="24"/>
  <c r="T71" i="24"/>
  <c r="S71" i="24"/>
  <c r="R71" i="24"/>
  <c r="Q71" i="24"/>
  <c r="P71" i="24"/>
  <c r="N71" i="24"/>
  <c r="M71" i="24"/>
  <c r="L71" i="24"/>
  <c r="K71" i="24"/>
  <c r="J71" i="24"/>
  <c r="I71" i="24"/>
  <c r="H71" i="24"/>
  <c r="G71" i="24"/>
  <c r="F71" i="24"/>
  <c r="E71" i="24"/>
  <c r="D71" i="24"/>
  <c r="C71" i="24"/>
  <c r="AS69" i="24"/>
  <c r="AR69" i="24"/>
  <c r="AQ69" i="24"/>
  <c r="AP69" i="24"/>
  <c r="AO69" i="24"/>
  <c r="AN69" i="24"/>
  <c r="AM69" i="24"/>
  <c r="AL69" i="24"/>
  <c r="AK69" i="24"/>
  <c r="AJ69" i="24"/>
  <c r="AI69" i="24"/>
  <c r="AH69" i="24"/>
  <c r="AG69" i="24"/>
  <c r="AF69" i="24"/>
  <c r="AE69" i="24"/>
  <c r="AD69" i="24"/>
  <c r="AC69" i="24"/>
  <c r="AB69" i="24"/>
  <c r="AA69" i="24"/>
  <c r="Z69" i="24"/>
  <c r="Y69" i="24"/>
  <c r="X69" i="24"/>
  <c r="W69" i="24"/>
  <c r="V69" i="24"/>
  <c r="U69" i="24"/>
  <c r="T69" i="24"/>
  <c r="S69" i="24"/>
  <c r="R69" i="24"/>
  <c r="Q69" i="24"/>
  <c r="P69" i="24"/>
  <c r="N69" i="24"/>
  <c r="M69" i="24"/>
  <c r="L69" i="24"/>
  <c r="K69" i="24"/>
  <c r="J69" i="24"/>
  <c r="I69" i="24"/>
  <c r="H69" i="24"/>
  <c r="G69" i="24"/>
  <c r="F69" i="24"/>
  <c r="E69" i="24"/>
  <c r="C69" i="24"/>
  <c r="AS68" i="24"/>
  <c r="AR68" i="24"/>
  <c r="AQ68" i="24"/>
  <c r="AP68" i="24"/>
  <c r="AO68" i="24"/>
  <c r="AN68" i="24"/>
  <c r="AM68" i="24"/>
  <c r="AL68" i="24"/>
  <c r="AK68" i="24"/>
  <c r="AJ68" i="24"/>
  <c r="AI68" i="24"/>
  <c r="AH68" i="24"/>
  <c r="AG68" i="24"/>
  <c r="AF68" i="24"/>
  <c r="AE68" i="24"/>
  <c r="AD68" i="24"/>
  <c r="AC68" i="24"/>
  <c r="AB68" i="24"/>
  <c r="AA68" i="24"/>
  <c r="Z68" i="24"/>
  <c r="Y68" i="24"/>
  <c r="X68" i="24"/>
  <c r="W68" i="24"/>
  <c r="V68" i="24"/>
  <c r="U68" i="24"/>
  <c r="T68" i="24"/>
  <c r="S68" i="24"/>
  <c r="R68" i="24"/>
  <c r="Q68" i="24"/>
  <c r="P68" i="24"/>
  <c r="N68" i="24"/>
  <c r="M68" i="24"/>
  <c r="L68" i="24"/>
  <c r="K68" i="24"/>
  <c r="J68" i="24"/>
  <c r="I68" i="24"/>
  <c r="H68" i="24"/>
  <c r="G68" i="24"/>
  <c r="F68" i="24"/>
  <c r="E68" i="24"/>
  <c r="C68" i="24"/>
  <c r="AS67" i="24"/>
  <c r="AR67" i="24"/>
  <c r="AQ67" i="24"/>
  <c r="AP67" i="24"/>
  <c r="AO67" i="24"/>
  <c r="AN67" i="24"/>
  <c r="AM67" i="24"/>
  <c r="AL67" i="24"/>
  <c r="AK67" i="24"/>
  <c r="AJ67" i="24"/>
  <c r="AI67" i="24"/>
  <c r="AH67" i="24"/>
  <c r="AG67" i="24"/>
  <c r="AF67" i="24"/>
  <c r="AE67" i="24"/>
  <c r="AD67" i="24"/>
  <c r="AC67" i="24"/>
  <c r="AB67" i="24"/>
  <c r="AA67" i="24"/>
  <c r="Z67" i="24"/>
  <c r="Y67" i="24"/>
  <c r="X67" i="24"/>
  <c r="W67" i="24"/>
  <c r="V67" i="24"/>
  <c r="U67" i="24"/>
  <c r="T67" i="24"/>
  <c r="S67" i="24"/>
  <c r="R67" i="24"/>
  <c r="Q67" i="24"/>
  <c r="P67" i="24"/>
  <c r="N67" i="24"/>
  <c r="M67" i="24"/>
  <c r="L67" i="24"/>
  <c r="K67" i="24"/>
  <c r="J67" i="24"/>
  <c r="I67" i="24"/>
  <c r="H67" i="24"/>
  <c r="G67" i="24"/>
  <c r="F67" i="24"/>
  <c r="E67" i="24"/>
  <c r="C67" i="24"/>
  <c r="AS66" i="24"/>
  <c r="AR66" i="24"/>
  <c r="AQ66" i="24"/>
  <c r="AP66" i="24"/>
  <c r="AO66" i="24"/>
  <c r="AN66" i="24"/>
  <c r="AM66" i="24"/>
  <c r="AL66" i="24"/>
  <c r="AK66" i="24"/>
  <c r="AJ66" i="24"/>
  <c r="AI66" i="24"/>
  <c r="AH66" i="24"/>
  <c r="AG66" i="24"/>
  <c r="AF66" i="24"/>
  <c r="AE66" i="24"/>
  <c r="AD66" i="24"/>
  <c r="AC66" i="24"/>
  <c r="AB66" i="24"/>
  <c r="AA66" i="24"/>
  <c r="Z66" i="24"/>
  <c r="Y66" i="24"/>
  <c r="X66" i="24"/>
  <c r="W66" i="24"/>
  <c r="V66" i="24"/>
  <c r="U66" i="24"/>
  <c r="T66" i="24"/>
  <c r="S66" i="24"/>
  <c r="R66" i="24"/>
  <c r="Q66" i="24"/>
  <c r="P66" i="24"/>
  <c r="N66" i="24"/>
  <c r="M66" i="24"/>
  <c r="L66" i="24"/>
  <c r="K66" i="24"/>
  <c r="J66" i="24"/>
  <c r="I66" i="24"/>
  <c r="H66" i="24"/>
  <c r="G66" i="24"/>
  <c r="F66" i="24"/>
  <c r="E66" i="24"/>
  <c r="C66" i="24"/>
  <c r="AS65" i="24"/>
  <c r="AR65" i="24"/>
  <c r="AQ65" i="24"/>
  <c r="AP65" i="24"/>
  <c r="AO65" i="24"/>
  <c r="AN65" i="24"/>
  <c r="AM65" i="24"/>
  <c r="AL65" i="24"/>
  <c r="AK65" i="24"/>
  <c r="AJ65" i="24"/>
  <c r="AI65" i="24"/>
  <c r="AH65" i="24"/>
  <c r="AG65" i="24"/>
  <c r="AF65" i="24"/>
  <c r="AE65" i="24"/>
  <c r="AD65" i="24"/>
  <c r="AC65" i="24"/>
  <c r="AB65" i="24"/>
  <c r="AA65" i="24"/>
  <c r="Z65" i="24"/>
  <c r="Y65" i="24"/>
  <c r="X65" i="24"/>
  <c r="W65" i="24"/>
  <c r="V65" i="24"/>
  <c r="U65" i="24"/>
  <c r="T65" i="24"/>
  <c r="S65" i="24"/>
  <c r="R65" i="24"/>
  <c r="Q65" i="24"/>
  <c r="P65" i="24"/>
  <c r="N65" i="24"/>
  <c r="M65" i="24"/>
  <c r="L65" i="24"/>
  <c r="K65" i="24"/>
  <c r="J65" i="24"/>
  <c r="I65" i="24"/>
  <c r="H65" i="24"/>
  <c r="G65" i="24"/>
  <c r="F65" i="24"/>
  <c r="E65" i="24"/>
  <c r="C65" i="24"/>
  <c r="AS63" i="24"/>
  <c r="AR63" i="24"/>
  <c r="AQ63" i="24"/>
  <c r="AP63" i="24"/>
  <c r="AO63" i="24"/>
  <c r="AN63" i="24"/>
  <c r="AM63" i="24"/>
  <c r="AL63" i="24"/>
  <c r="AK63" i="24"/>
  <c r="AJ63" i="24"/>
  <c r="AI63" i="24"/>
  <c r="AH63" i="24"/>
  <c r="AG63" i="24"/>
  <c r="AF63" i="24"/>
  <c r="AE63" i="24"/>
  <c r="AD63" i="24"/>
  <c r="AC63" i="24"/>
  <c r="AB63" i="24"/>
  <c r="AA63" i="24"/>
  <c r="Z63" i="24"/>
  <c r="Y63" i="24"/>
  <c r="X63" i="24"/>
  <c r="W63" i="24"/>
  <c r="V63" i="24"/>
  <c r="U63" i="24"/>
  <c r="T63" i="24"/>
  <c r="S63" i="24"/>
  <c r="R63" i="24"/>
  <c r="Q63" i="24"/>
  <c r="P63" i="24"/>
  <c r="O63" i="24"/>
  <c r="N63" i="24"/>
  <c r="L63" i="24"/>
  <c r="K63" i="24"/>
  <c r="J63" i="24"/>
  <c r="I63" i="24"/>
  <c r="H63" i="24"/>
  <c r="G63" i="24"/>
  <c r="F63" i="24"/>
  <c r="E63" i="24"/>
  <c r="BQ55" i="24"/>
  <c r="BP55" i="24"/>
  <c r="BO55" i="24"/>
  <c r="BN55" i="24"/>
  <c r="BM55" i="24"/>
  <c r="BL55" i="24"/>
  <c r="BK55" i="24"/>
  <c r="BJ55" i="24"/>
  <c r="BI55" i="24"/>
  <c r="BH55" i="24"/>
  <c r="BG55" i="24"/>
  <c r="BF55" i="24"/>
  <c r="BE55" i="24"/>
  <c r="BD55" i="24"/>
  <c r="BC55" i="24"/>
  <c r="BB55" i="24"/>
  <c r="BA55" i="24"/>
  <c r="AZ55" i="24"/>
  <c r="AY55" i="24"/>
  <c r="AX55" i="24"/>
  <c r="AW55" i="24"/>
  <c r="AV55" i="24"/>
  <c r="AU55" i="24"/>
  <c r="AT55" i="24"/>
  <c r="AS55" i="24"/>
  <c r="AR55" i="24"/>
  <c r="AQ55" i="24"/>
  <c r="AP55" i="24"/>
  <c r="AO55" i="24"/>
  <c r="AN55" i="24"/>
  <c r="AM55" i="24"/>
  <c r="AL55" i="24"/>
  <c r="AK55" i="24"/>
  <c r="AJ55" i="24"/>
  <c r="AI55" i="24"/>
  <c r="AH55" i="24"/>
  <c r="AG55" i="24"/>
  <c r="AF55" i="24"/>
  <c r="AE55" i="24"/>
  <c r="AD55" i="24"/>
  <c r="AC55" i="24"/>
  <c r="AB55" i="24"/>
  <c r="AA55" i="24"/>
  <c r="Z55" i="24"/>
  <c r="Y55" i="24"/>
  <c r="X55" i="24"/>
  <c r="W55" i="24"/>
  <c r="V55" i="24"/>
  <c r="U55" i="24"/>
  <c r="T55" i="24"/>
  <c r="S55" i="24"/>
  <c r="R55" i="24"/>
  <c r="Q55" i="24"/>
  <c r="P55" i="24"/>
  <c r="O55" i="24"/>
  <c r="N55" i="24"/>
  <c r="M55" i="24"/>
  <c r="K55" i="24"/>
  <c r="J55" i="24"/>
  <c r="I55" i="24"/>
  <c r="H55" i="24"/>
  <c r="G55" i="24"/>
  <c r="F55" i="24"/>
  <c r="E55" i="24"/>
  <c r="D55" i="24"/>
  <c r="C55" i="24"/>
  <c r="BQ54" i="24"/>
  <c r="BP54" i="24"/>
  <c r="BO54" i="24"/>
  <c r="BN54" i="24"/>
  <c r="BM54" i="24"/>
  <c r="BL54" i="24"/>
  <c r="BK54" i="24"/>
  <c r="BJ54" i="24"/>
  <c r="BI54" i="24"/>
  <c r="BH54" i="24"/>
  <c r="BG54" i="24"/>
  <c r="BF54" i="24"/>
  <c r="BE54" i="24"/>
  <c r="BD54" i="24"/>
  <c r="BC54" i="24"/>
  <c r="BB54" i="24"/>
  <c r="BA54" i="24"/>
  <c r="AZ54" i="24"/>
  <c r="AY54" i="24"/>
  <c r="AX54" i="24"/>
  <c r="AW54" i="24"/>
  <c r="AV54" i="24"/>
  <c r="AU54" i="24"/>
  <c r="AT54" i="24"/>
  <c r="AS54" i="24"/>
  <c r="AR54" i="24"/>
  <c r="AQ54" i="24"/>
  <c r="AP54" i="24"/>
  <c r="AO54" i="24"/>
  <c r="AN54" i="24"/>
  <c r="AM54" i="24"/>
  <c r="AL54" i="24"/>
  <c r="AK54" i="24"/>
  <c r="AJ54" i="24"/>
  <c r="AI54" i="24"/>
  <c r="AH54" i="24"/>
  <c r="AG54" i="24"/>
  <c r="AF54" i="24"/>
  <c r="AE54" i="24"/>
  <c r="AD54" i="24"/>
  <c r="AC54" i="24"/>
  <c r="AB54" i="24"/>
  <c r="AA54" i="24"/>
  <c r="Z54" i="24"/>
  <c r="Y54" i="24"/>
  <c r="X54" i="24"/>
  <c r="W54" i="24"/>
  <c r="V54" i="24"/>
  <c r="U54" i="24"/>
  <c r="T54" i="24"/>
  <c r="S54" i="24"/>
  <c r="R54" i="24"/>
  <c r="Q54" i="24"/>
  <c r="P54" i="24"/>
  <c r="O54" i="24"/>
  <c r="N54" i="24"/>
  <c r="M54" i="24"/>
  <c r="K54" i="24"/>
  <c r="J54" i="24"/>
  <c r="I54" i="24"/>
  <c r="H54" i="24"/>
  <c r="G54" i="24"/>
  <c r="F54" i="24"/>
  <c r="E54" i="24"/>
  <c r="D54" i="24"/>
  <c r="C54" i="24"/>
  <c r="BQ53" i="24"/>
  <c r="BP53" i="24"/>
  <c r="BO53" i="24"/>
  <c r="BN53" i="24"/>
  <c r="BM53" i="24"/>
  <c r="BL53" i="24"/>
  <c r="BK53" i="24"/>
  <c r="BJ53" i="24"/>
  <c r="BI53" i="24"/>
  <c r="BH53" i="24"/>
  <c r="BG53" i="24"/>
  <c r="BF53" i="24"/>
  <c r="BE53" i="24"/>
  <c r="BD53" i="24"/>
  <c r="BC53" i="24"/>
  <c r="BB53" i="24"/>
  <c r="BA53" i="24"/>
  <c r="AZ53" i="24"/>
  <c r="AY53" i="24"/>
  <c r="AX53" i="24"/>
  <c r="AW53" i="24"/>
  <c r="AV53" i="24"/>
  <c r="AU53" i="24"/>
  <c r="AT53" i="24"/>
  <c r="AS53" i="24"/>
  <c r="AR53" i="24"/>
  <c r="AQ53" i="24"/>
  <c r="AP53" i="24"/>
  <c r="AO53" i="24"/>
  <c r="AN53" i="24"/>
  <c r="AM53" i="24"/>
  <c r="AL53" i="24"/>
  <c r="AK53" i="24"/>
  <c r="AJ53" i="24"/>
  <c r="AI53" i="24"/>
  <c r="AH53" i="24"/>
  <c r="AG53" i="24"/>
  <c r="AF53" i="24"/>
  <c r="AE53" i="24"/>
  <c r="AD53" i="24"/>
  <c r="AC53" i="24"/>
  <c r="AB53" i="24"/>
  <c r="AA53" i="24"/>
  <c r="Z53" i="24"/>
  <c r="Y53" i="24"/>
  <c r="X53" i="24"/>
  <c r="W53" i="24"/>
  <c r="V53" i="24"/>
  <c r="U53" i="24"/>
  <c r="T53" i="24"/>
  <c r="S53" i="24"/>
  <c r="R53" i="24"/>
  <c r="Q53" i="24"/>
  <c r="P53" i="24"/>
  <c r="O53" i="24"/>
  <c r="N53" i="24"/>
  <c r="M53" i="24"/>
  <c r="K53" i="24"/>
  <c r="J53" i="24"/>
  <c r="I53" i="24"/>
  <c r="H53" i="24"/>
  <c r="G53" i="24"/>
  <c r="F53" i="24"/>
  <c r="E53" i="24"/>
  <c r="D53" i="24"/>
  <c r="C53" i="24"/>
  <c r="BQ52" i="24"/>
  <c r="BP52" i="24"/>
  <c r="BO52" i="24"/>
  <c r="BN52" i="24"/>
  <c r="BM52" i="24"/>
  <c r="BL52" i="24"/>
  <c r="BK52" i="24"/>
  <c r="BJ52" i="24"/>
  <c r="BI52" i="24"/>
  <c r="BH52" i="24"/>
  <c r="BG52" i="24"/>
  <c r="BF52" i="24"/>
  <c r="BE52" i="24"/>
  <c r="BD52" i="24"/>
  <c r="BC52" i="24"/>
  <c r="BB52" i="24"/>
  <c r="BA52" i="24"/>
  <c r="AZ52" i="24"/>
  <c r="AY52" i="24"/>
  <c r="AX52" i="24"/>
  <c r="AW52" i="24"/>
  <c r="AV52" i="24"/>
  <c r="AU52" i="24"/>
  <c r="AT52" i="24"/>
  <c r="AS52" i="24"/>
  <c r="AR52" i="24"/>
  <c r="AQ52" i="24"/>
  <c r="AP52" i="24"/>
  <c r="AO52" i="24"/>
  <c r="AN52" i="24"/>
  <c r="AM52" i="24"/>
  <c r="AL52" i="24"/>
  <c r="AK52" i="24"/>
  <c r="AJ52" i="24"/>
  <c r="AI52" i="24"/>
  <c r="AH52" i="24"/>
  <c r="AG52" i="24"/>
  <c r="AF52" i="24"/>
  <c r="AE52" i="24"/>
  <c r="AD52" i="24"/>
  <c r="AC52" i="24"/>
  <c r="AB52" i="24"/>
  <c r="AA52" i="24"/>
  <c r="Z52" i="24"/>
  <c r="Y52" i="24"/>
  <c r="X52" i="24"/>
  <c r="W52" i="24"/>
  <c r="V52" i="24"/>
  <c r="U52" i="24"/>
  <c r="T52" i="24"/>
  <c r="S52" i="24"/>
  <c r="R52" i="24"/>
  <c r="Q52" i="24"/>
  <c r="P52" i="24"/>
  <c r="O52" i="24"/>
  <c r="N52" i="24"/>
  <c r="M52" i="24"/>
  <c r="K52" i="24"/>
  <c r="J52" i="24"/>
  <c r="I52" i="24"/>
  <c r="H52" i="24"/>
  <c r="G52" i="24"/>
  <c r="F52" i="24"/>
  <c r="E52" i="24"/>
  <c r="D52" i="24"/>
  <c r="C52" i="24"/>
  <c r="BQ51" i="24"/>
  <c r="BP51" i="24"/>
  <c r="BO51" i="24"/>
  <c r="BN51" i="24"/>
  <c r="BM51" i="24"/>
  <c r="BL51" i="24"/>
  <c r="BK51" i="24"/>
  <c r="BJ51" i="24"/>
  <c r="BI51" i="24"/>
  <c r="BH51" i="24"/>
  <c r="BG51" i="24"/>
  <c r="BF51" i="24"/>
  <c r="BE51" i="24"/>
  <c r="BD51" i="24"/>
  <c r="BC51" i="24"/>
  <c r="BB51" i="24"/>
  <c r="BA51" i="24"/>
  <c r="AZ51" i="24"/>
  <c r="AY51" i="24"/>
  <c r="AX51" i="24"/>
  <c r="AW51" i="24"/>
  <c r="AV51" i="24"/>
  <c r="AU51" i="24"/>
  <c r="AT51" i="24"/>
  <c r="AS51" i="24"/>
  <c r="AR51" i="24"/>
  <c r="AQ51" i="24"/>
  <c r="AP51" i="24"/>
  <c r="AO51" i="24"/>
  <c r="AN51" i="24"/>
  <c r="AM51" i="24"/>
  <c r="AL51" i="24"/>
  <c r="AK51" i="24"/>
  <c r="AJ51" i="24"/>
  <c r="AI51" i="24"/>
  <c r="AH51" i="24"/>
  <c r="AG51" i="24"/>
  <c r="AF51" i="24"/>
  <c r="AE51" i="24"/>
  <c r="AD51" i="24"/>
  <c r="AC51" i="24"/>
  <c r="AB51" i="24"/>
  <c r="AA51" i="24"/>
  <c r="Z51" i="24"/>
  <c r="Y51" i="24"/>
  <c r="X51" i="24"/>
  <c r="W51" i="24"/>
  <c r="V51" i="24"/>
  <c r="U51" i="24"/>
  <c r="T51" i="24"/>
  <c r="S51" i="24"/>
  <c r="R51" i="24"/>
  <c r="Q51" i="24"/>
  <c r="P51" i="24"/>
  <c r="O51" i="24"/>
  <c r="N51" i="24"/>
  <c r="M51" i="24"/>
  <c r="K51" i="24"/>
  <c r="J51" i="24"/>
  <c r="I51" i="24"/>
  <c r="H51" i="24"/>
  <c r="G51" i="24"/>
  <c r="F51" i="24"/>
  <c r="E51" i="24"/>
  <c r="D51" i="24"/>
  <c r="C51" i="24"/>
  <c r="BQ50" i="24"/>
  <c r="BP50" i="24"/>
  <c r="BO50" i="24"/>
  <c r="BN50" i="24"/>
  <c r="BM50" i="24"/>
  <c r="BL50" i="24"/>
  <c r="BK50" i="24"/>
  <c r="BJ50" i="24"/>
  <c r="BI50" i="24"/>
  <c r="BH50" i="24"/>
  <c r="BG50" i="24"/>
  <c r="BF50" i="24"/>
  <c r="BE50" i="24"/>
  <c r="BD50" i="24"/>
  <c r="BC50" i="24"/>
  <c r="BB50" i="24"/>
  <c r="BA50" i="24"/>
  <c r="AZ50" i="24"/>
  <c r="AY50" i="24"/>
  <c r="AX50" i="24"/>
  <c r="AW50" i="24"/>
  <c r="AV50" i="24"/>
  <c r="AU50" i="24"/>
  <c r="AT50" i="24"/>
  <c r="AS50" i="24"/>
  <c r="AR50" i="24"/>
  <c r="AQ50" i="24"/>
  <c r="AP50" i="24"/>
  <c r="AO50" i="24"/>
  <c r="AN50" i="24"/>
  <c r="AM50" i="24"/>
  <c r="AL50" i="24"/>
  <c r="AK50" i="24"/>
  <c r="AJ50" i="24"/>
  <c r="AI50" i="24"/>
  <c r="AH50" i="24"/>
  <c r="AG50" i="24"/>
  <c r="AF50" i="24"/>
  <c r="AE50" i="24"/>
  <c r="AD50" i="24"/>
  <c r="AC50" i="24"/>
  <c r="AB50" i="24"/>
  <c r="AA50" i="24"/>
  <c r="Z50" i="24"/>
  <c r="Y50" i="24"/>
  <c r="X50" i="24"/>
  <c r="W50" i="24"/>
  <c r="V50" i="24"/>
  <c r="U50" i="24"/>
  <c r="T50" i="24"/>
  <c r="S50" i="24"/>
  <c r="R50" i="24"/>
  <c r="Q50" i="24"/>
  <c r="P50" i="24"/>
  <c r="O50" i="24"/>
  <c r="N50" i="24"/>
  <c r="M50" i="24"/>
  <c r="K50" i="24"/>
  <c r="J50" i="24"/>
  <c r="I50" i="24"/>
  <c r="H50" i="24"/>
  <c r="G50" i="24"/>
  <c r="F50" i="24"/>
  <c r="E50" i="24"/>
  <c r="D50" i="24"/>
  <c r="C50" i="24"/>
  <c r="BQ49" i="24"/>
  <c r="BP49" i="24"/>
  <c r="BO49" i="24"/>
  <c r="BN49" i="24"/>
  <c r="BM49" i="24"/>
  <c r="BL49" i="24"/>
  <c r="BK49" i="24"/>
  <c r="BJ49" i="24"/>
  <c r="BI49" i="24"/>
  <c r="BH49" i="24"/>
  <c r="BG49" i="24"/>
  <c r="BF49" i="24"/>
  <c r="BE49" i="24"/>
  <c r="BD49" i="24"/>
  <c r="BC49" i="24"/>
  <c r="BB49" i="24"/>
  <c r="BA49" i="24"/>
  <c r="AZ49" i="24"/>
  <c r="AY49" i="24"/>
  <c r="AX49" i="24"/>
  <c r="AW49" i="24"/>
  <c r="AV49" i="24"/>
  <c r="AU49" i="24"/>
  <c r="AT49" i="24"/>
  <c r="AS49" i="24"/>
  <c r="AR49" i="24"/>
  <c r="AQ49" i="24"/>
  <c r="AP49" i="24"/>
  <c r="AO49" i="24"/>
  <c r="AN49" i="24"/>
  <c r="AM49" i="24"/>
  <c r="AL49" i="24"/>
  <c r="AK49" i="24"/>
  <c r="AJ49" i="24"/>
  <c r="AI49" i="24"/>
  <c r="AH49" i="24"/>
  <c r="AG49" i="24"/>
  <c r="AF49" i="24"/>
  <c r="AE49" i="24"/>
  <c r="AD49" i="24"/>
  <c r="AC49" i="24"/>
  <c r="AB49" i="24"/>
  <c r="AA49" i="24"/>
  <c r="Z49" i="24"/>
  <c r="Y49" i="24"/>
  <c r="X49" i="24"/>
  <c r="W49" i="24"/>
  <c r="V49" i="24"/>
  <c r="U49" i="24"/>
  <c r="T49" i="24"/>
  <c r="S49" i="24"/>
  <c r="R49" i="24"/>
  <c r="Q49" i="24"/>
  <c r="P49" i="24"/>
  <c r="O49" i="24"/>
  <c r="N49" i="24"/>
  <c r="M49" i="24"/>
  <c r="K49" i="24"/>
  <c r="J49" i="24"/>
  <c r="I49" i="24"/>
  <c r="H49" i="24"/>
  <c r="G49" i="24"/>
  <c r="F49" i="24"/>
  <c r="E49" i="24"/>
  <c r="D49" i="24"/>
  <c r="C49" i="24"/>
  <c r="BQ47" i="24"/>
  <c r="BP47" i="24"/>
  <c r="BO47" i="24"/>
  <c r="BN47" i="24"/>
  <c r="BM47" i="24"/>
  <c r="BL47" i="24"/>
  <c r="BK47" i="24"/>
  <c r="BJ47" i="24"/>
  <c r="BI47" i="24"/>
  <c r="BH47" i="24"/>
  <c r="BG47" i="24"/>
  <c r="BF47" i="24"/>
  <c r="BE47" i="24"/>
  <c r="BD47" i="24"/>
  <c r="BC47" i="24"/>
  <c r="BB47" i="24"/>
  <c r="BA47" i="24"/>
  <c r="AZ47" i="24"/>
  <c r="AY47" i="24"/>
  <c r="AX47" i="24"/>
  <c r="AW47" i="24"/>
  <c r="AV47" i="24"/>
  <c r="AU47" i="24"/>
  <c r="AT47" i="24"/>
  <c r="AS47" i="24"/>
  <c r="AR47" i="24"/>
  <c r="AQ47" i="24"/>
  <c r="AP47" i="24"/>
  <c r="AO47" i="24"/>
  <c r="AN47" i="24"/>
  <c r="AM47" i="24"/>
  <c r="AL47" i="24"/>
  <c r="AK47" i="24"/>
  <c r="AJ47" i="24"/>
  <c r="AI47" i="24"/>
  <c r="AH47" i="24"/>
  <c r="AG47" i="24"/>
  <c r="AF47" i="24"/>
  <c r="AE47" i="24"/>
  <c r="AD47" i="24"/>
  <c r="AC47" i="24"/>
  <c r="AB47" i="24"/>
  <c r="AA47" i="24"/>
  <c r="Z47" i="24"/>
  <c r="Y47" i="24"/>
  <c r="X47" i="24"/>
  <c r="W47" i="24"/>
  <c r="V47" i="24"/>
  <c r="U47" i="24"/>
  <c r="T47" i="24"/>
  <c r="S47" i="24"/>
  <c r="R47" i="24"/>
  <c r="Q47" i="24"/>
  <c r="P47" i="24"/>
  <c r="O47" i="24"/>
  <c r="N47" i="24"/>
  <c r="M47" i="24"/>
  <c r="K47" i="24"/>
  <c r="J47" i="24"/>
  <c r="I47" i="24"/>
  <c r="H47" i="24"/>
  <c r="G47" i="24"/>
  <c r="F47" i="24"/>
  <c r="E47" i="24"/>
  <c r="C47" i="24"/>
  <c r="BQ46" i="24"/>
  <c r="BP46" i="24"/>
  <c r="BO46" i="24"/>
  <c r="BN46" i="24"/>
  <c r="BM46" i="24"/>
  <c r="BL46" i="24"/>
  <c r="BK46" i="24"/>
  <c r="BJ46" i="24"/>
  <c r="BI46" i="24"/>
  <c r="BH46" i="24"/>
  <c r="BG46" i="24"/>
  <c r="BF46" i="24"/>
  <c r="BE46" i="24"/>
  <c r="BD46" i="24"/>
  <c r="BC46" i="24"/>
  <c r="BB46" i="24"/>
  <c r="BA46" i="24"/>
  <c r="AZ46" i="24"/>
  <c r="AY46" i="24"/>
  <c r="AX46" i="24"/>
  <c r="AW46" i="24"/>
  <c r="AV46" i="24"/>
  <c r="AU46" i="24"/>
  <c r="AT46" i="24"/>
  <c r="AS46" i="24"/>
  <c r="AR46" i="24"/>
  <c r="AQ46" i="24"/>
  <c r="AP46" i="24"/>
  <c r="AO46" i="24"/>
  <c r="AN46" i="24"/>
  <c r="AM46" i="24"/>
  <c r="AL46" i="24"/>
  <c r="AK46" i="24"/>
  <c r="AJ46" i="24"/>
  <c r="AI46" i="24"/>
  <c r="AH46" i="24"/>
  <c r="AG46" i="24"/>
  <c r="AF46" i="24"/>
  <c r="AE46" i="24"/>
  <c r="AD46" i="24"/>
  <c r="AC46" i="24"/>
  <c r="AB46" i="24"/>
  <c r="AA46" i="24"/>
  <c r="Z46" i="24"/>
  <c r="Y46" i="24"/>
  <c r="X46" i="24"/>
  <c r="W46" i="24"/>
  <c r="V46" i="24"/>
  <c r="U46" i="24"/>
  <c r="T46" i="24"/>
  <c r="S46" i="24"/>
  <c r="R46" i="24"/>
  <c r="Q46" i="24"/>
  <c r="P46" i="24"/>
  <c r="O46" i="24"/>
  <c r="N46" i="24"/>
  <c r="M46" i="24"/>
  <c r="K46" i="24"/>
  <c r="J46" i="24"/>
  <c r="I46" i="24"/>
  <c r="H46" i="24"/>
  <c r="G46" i="24"/>
  <c r="F46" i="24"/>
  <c r="E46" i="24"/>
  <c r="C46" i="24"/>
  <c r="BQ45" i="24"/>
  <c r="BP45" i="24"/>
  <c r="BO45" i="24"/>
  <c r="BN45" i="24"/>
  <c r="BM45" i="24"/>
  <c r="BL45" i="24"/>
  <c r="BK45" i="24"/>
  <c r="BJ45" i="24"/>
  <c r="BI45" i="24"/>
  <c r="BH45" i="24"/>
  <c r="BG45" i="24"/>
  <c r="BF45" i="24"/>
  <c r="BE45" i="24"/>
  <c r="BD45" i="24"/>
  <c r="BC45" i="24"/>
  <c r="BB45" i="24"/>
  <c r="BA45" i="24"/>
  <c r="AZ45" i="24"/>
  <c r="AY45" i="24"/>
  <c r="AX45" i="24"/>
  <c r="AW45" i="24"/>
  <c r="AV45" i="24"/>
  <c r="AU45" i="24"/>
  <c r="AT45" i="24"/>
  <c r="AS45" i="24"/>
  <c r="AR45" i="24"/>
  <c r="AQ45" i="24"/>
  <c r="AP45" i="24"/>
  <c r="AO45" i="24"/>
  <c r="AN45" i="24"/>
  <c r="AM45" i="24"/>
  <c r="AL45" i="24"/>
  <c r="AK45" i="24"/>
  <c r="AJ45" i="24"/>
  <c r="AI45" i="24"/>
  <c r="AH45" i="24"/>
  <c r="AG45" i="24"/>
  <c r="AF45" i="24"/>
  <c r="AE45" i="24"/>
  <c r="AD45" i="24"/>
  <c r="AC45" i="24"/>
  <c r="AB45" i="24"/>
  <c r="AA45" i="24"/>
  <c r="Z45" i="24"/>
  <c r="Y45" i="24"/>
  <c r="X45" i="24"/>
  <c r="W45" i="24"/>
  <c r="V45" i="24"/>
  <c r="U45" i="24"/>
  <c r="T45" i="24"/>
  <c r="S45" i="24"/>
  <c r="R45" i="24"/>
  <c r="Q45" i="24"/>
  <c r="P45" i="24"/>
  <c r="O45" i="24"/>
  <c r="N45" i="24"/>
  <c r="M45" i="24"/>
  <c r="K45" i="24"/>
  <c r="J45" i="24"/>
  <c r="I45" i="24"/>
  <c r="H45" i="24"/>
  <c r="G45" i="24"/>
  <c r="F45" i="24"/>
  <c r="E45" i="24"/>
  <c r="C45" i="24"/>
  <c r="BQ44" i="24"/>
  <c r="BP44" i="24"/>
  <c r="BO44" i="24"/>
  <c r="BN44" i="24"/>
  <c r="BM44" i="24"/>
  <c r="BL44" i="24"/>
  <c r="BK44" i="24"/>
  <c r="BJ44" i="24"/>
  <c r="BI44" i="24"/>
  <c r="BH44" i="24"/>
  <c r="BG44" i="24"/>
  <c r="BF44" i="24"/>
  <c r="BE44" i="24"/>
  <c r="BD44" i="24"/>
  <c r="BC44" i="24"/>
  <c r="BB44" i="24"/>
  <c r="BA44" i="24"/>
  <c r="AZ44" i="24"/>
  <c r="AY44" i="24"/>
  <c r="AX44" i="24"/>
  <c r="AW44" i="24"/>
  <c r="AV44" i="24"/>
  <c r="AU44" i="24"/>
  <c r="AT44" i="24"/>
  <c r="AS44" i="24"/>
  <c r="AR44" i="24"/>
  <c r="AQ44" i="24"/>
  <c r="AP44" i="24"/>
  <c r="AO44" i="24"/>
  <c r="AN44" i="24"/>
  <c r="AM44" i="24"/>
  <c r="AL44" i="24"/>
  <c r="AK44" i="24"/>
  <c r="AJ44" i="24"/>
  <c r="AI44" i="24"/>
  <c r="AH44" i="24"/>
  <c r="AG44" i="24"/>
  <c r="AF44" i="24"/>
  <c r="AE44" i="24"/>
  <c r="AD44" i="24"/>
  <c r="AC44" i="24"/>
  <c r="AB44" i="24"/>
  <c r="AA44" i="24"/>
  <c r="Z44" i="24"/>
  <c r="Y44" i="24"/>
  <c r="X44" i="24"/>
  <c r="W44" i="24"/>
  <c r="V44" i="24"/>
  <c r="U44" i="24"/>
  <c r="T44" i="24"/>
  <c r="S44" i="24"/>
  <c r="R44" i="24"/>
  <c r="Q44" i="24"/>
  <c r="P44" i="24"/>
  <c r="O44" i="24"/>
  <c r="N44" i="24"/>
  <c r="M44" i="24"/>
  <c r="K44" i="24"/>
  <c r="J44" i="24"/>
  <c r="I44" i="24"/>
  <c r="H44" i="24"/>
  <c r="G44" i="24"/>
  <c r="F44" i="24"/>
  <c r="E44" i="24"/>
  <c r="C44" i="24"/>
  <c r="BQ43" i="24"/>
  <c r="BP43" i="24"/>
  <c r="BO43" i="24"/>
  <c r="BN43" i="24"/>
  <c r="BM43" i="24"/>
  <c r="BL43" i="24"/>
  <c r="BK43" i="24"/>
  <c r="BJ43" i="24"/>
  <c r="BI43" i="24"/>
  <c r="BH43" i="24"/>
  <c r="BG43" i="24"/>
  <c r="BF43" i="24"/>
  <c r="BE43" i="24"/>
  <c r="BD43" i="24"/>
  <c r="BC43" i="24"/>
  <c r="BB43" i="24"/>
  <c r="BA43" i="24"/>
  <c r="AZ43" i="24"/>
  <c r="AY43" i="24"/>
  <c r="AX43" i="24"/>
  <c r="AW43" i="24"/>
  <c r="AV43" i="24"/>
  <c r="AU43" i="24"/>
  <c r="AT43" i="24"/>
  <c r="AS43" i="24"/>
  <c r="AR43" i="24"/>
  <c r="AQ43" i="24"/>
  <c r="AP43" i="24"/>
  <c r="AO43" i="24"/>
  <c r="AN43" i="24"/>
  <c r="AM43" i="24"/>
  <c r="AL43" i="24"/>
  <c r="AK43" i="24"/>
  <c r="AJ43" i="24"/>
  <c r="AI43" i="24"/>
  <c r="AH43" i="24"/>
  <c r="AG43" i="24"/>
  <c r="AF43" i="24"/>
  <c r="AE43" i="24"/>
  <c r="AD43" i="24"/>
  <c r="AC43" i="24"/>
  <c r="AB43" i="24"/>
  <c r="AA43" i="24"/>
  <c r="Z43" i="24"/>
  <c r="Y43" i="24"/>
  <c r="X43" i="24"/>
  <c r="W43" i="24"/>
  <c r="V43" i="24"/>
  <c r="U43" i="24"/>
  <c r="T43" i="24"/>
  <c r="S43" i="24"/>
  <c r="R43" i="24"/>
  <c r="Q43" i="24"/>
  <c r="P43" i="24"/>
  <c r="O43" i="24"/>
  <c r="N43" i="24"/>
  <c r="M43" i="24"/>
  <c r="K43" i="24"/>
  <c r="J43" i="24"/>
  <c r="I43" i="24"/>
  <c r="H43" i="24"/>
  <c r="G43" i="24"/>
  <c r="F43" i="24"/>
  <c r="E43" i="24"/>
  <c r="C43" i="24"/>
  <c r="BQ41" i="24"/>
  <c r="BP41" i="24"/>
  <c r="BO41" i="24"/>
  <c r="BN41" i="24"/>
  <c r="BM41" i="24"/>
  <c r="BL41" i="24"/>
  <c r="BK41" i="24"/>
  <c r="BJ41" i="24"/>
  <c r="BI41" i="24"/>
  <c r="BH41" i="24"/>
  <c r="BG41" i="24"/>
  <c r="BF41" i="24"/>
  <c r="BE41" i="24"/>
  <c r="BD41" i="24"/>
  <c r="BC41" i="24"/>
  <c r="BB41" i="24"/>
  <c r="BA41" i="24"/>
  <c r="AZ41" i="24"/>
  <c r="AY41" i="24"/>
  <c r="AX41" i="24"/>
  <c r="AW41" i="24"/>
  <c r="AV41" i="24"/>
  <c r="AU41" i="24"/>
  <c r="AT41" i="24"/>
  <c r="AS41" i="24"/>
  <c r="AR41" i="24"/>
  <c r="AQ41" i="24"/>
  <c r="AP41" i="24"/>
  <c r="AO41" i="24"/>
  <c r="AN41" i="24"/>
  <c r="AM41" i="24"/>
  <c r="AL41" i="24"/>
  <c r="AK41" i="24"/>
  <c r="AJ41" i="24"/>
  <c r="AI41" i="24"/>
  <c r="AH41" i="24"/>
  <c r="AG41" i="24"/>
  <c r="AF41" i="24"/>
  <c r="AE41" i="24"/>
  <c r="AD41" i="24"/>
  <c r="AC41" i="24"/>
  <c r="AB41" i="24"/>
  <c r="AA41" i="24"/>
  <c r="Z41" i="24"/>
  <c r="Y41" i="24"/>
  <c r="X41" i="24"/>
  <c r="W41" i="24"/>
  <c r="V41" i="24"/>
  <c r="U41" i="24"/>
  <c r="T41" i="24"/>
  <c r="S41" i="24"/>
  <c r="R41" i="24"/>
  <c r="Q41" i="24"/>
  <c r="P41" i="24"/>
  <c r="O41" i="24"/>
  <c r="N41" i="24"/>
  <c r="M41" i="24"/>
  <c r="L41" i="24"/>
  <c r="K41" i="24"/>
  <c r="I41" i="24"/>
  <c r="G41" i="24"/>
  <c r="F41" i="24"/>
  <c r="E41" i="24"/>
  <c r="AO33" i="24"/>
  <c r="AN33" i="24"/>
  <c r="AM33" i="24"/>
  <c r="AL33" i="24"/>
  <c r="AK33" i="24"/>
  <c r="AJ33" i="24"/>
  <c r="AI33" i="24"/>
  <c r="AH33" i="24"/>
  <c r="AG33" i="24"/>
  <c r="AF33" i="24"/>
  <c r="AE33" i="24"/>
  <c r="AD33" i="24"/>
  <c r="AC33" i="24"/>
  <c r="AB33" i="24"/>
  <c r="AA33" i="24"/>
  <c r="Z33" i="24"/>
  <c r="Y33" i="24"/>
  <c r="X33" i="24"/>
  <c r="W33" i="24"/>
  <c r="V33" i="24"/>
  <c r="U33" i="24"/>
  <c r="T33" i="24"/>
  <c r="S33" i="24"/>
  <c r="R33" i="24"/>
  <c r="Q33" i="24"/>
  <c r="P33" i="24"/>
  <c r="O33" i="24"/>
  <c r="N33" i="24"/>
  <c r="M33" i="24"/>
  <c r="K33" i="24"/>
  <c r="J33" i="24"/>
  <c r="I33" i="24"/>
  <c r="H33" i="24"/>
  <c r="G33" i="24"/>
  <c r="F33" i="24"/>
  <c r="E33" i="24"/>
  <c r="D33" i="24"/>
  <c r="C33" i="24"/>
  <c r="AO32" i="24"/>
  <c r="AN32" i="24"/>
  <c r="AM32" i="24"/>
  <c r="AL32" i="24"/>
  <c r="AK32" i="24"/>
  <c r="AJ32" i="24"/>
  <c r="AI32" i="24"/>
  <c r="AH32" i="24"/>
  <c r="AG32" i="24"/>
  <c r="AF32" i="24"/>
  <c r="AE32" i="24"/>
  <c r="AD32" i="24"/>
  <c r="AC32" i="24"/>
  <c r="AB32" i="24"/>
  <c r="AA32" i="24"/>
  <c r="Z32" i="24"/>
  <c r="Y32" i="24"/>
  <c r="X32" i="24"/>
  <c r="W32" i="24"/>
  <c r="V32" i="24"/>
  <c r="U32" i="24"/>
  <c r="T32" i="24"/>
  <c r="S32" i="24"/>
  <c r="R32" i="24"/>
  <c r="Q32" i="24"/>
  <c r="P32" i="24"/>
  <c r="O32" i="24"/>
  <c r="N32" i="24"/>
  <c r="M32" i="24"/>
  <c r="K32" i="24"/>
  <c r="J32" i="24"/>
  <c r="I32" i="24"/>
  <c r="H32" i="24"/>
  <c r="G32" i="24"/>
  <c r="F32" i="24"/>
  <c r="E32" i="24"/>
  <c r="D32" i="24"/>
  <c r="C32" i="24"/>
  <c r="AO31" i="24"/>
  <c r="AN31" i="24"/>
  <c r="AM31" i="24"/>
  <c r="AL31" i="24"/>
  <c r="AK31" i="24"/>
  <c r="AJ31" i="24"/>
  <c r="AI31" i="24"/>
  <c r="AH31" i="24"/>
  <c r="AG31" i="24"/>
  <c r="AF31" i="24"/>
  <c r="AE31" i="24"/>
  <c r="AD31" i="24"/>
  <c r="AC31" i="24"/>
  <c r="AB31" i="24"/>
  <c r="AA31" i="24"/>
  <c r="Z31" i="24"/>
  <c r="Y31" i="24"/>
  <c r="X31" i="24"/>
  <c r="W31" i="24"/>
  <c r="V31" i="24"/>
  <c r="U31" i="24"/>
  <c r="T31" i="24"/>
  <c r="S31" i="24"/>
  <c r="R31" i="24"/>
  <c r="Q31" i="24"/>
  <c r="P31" i="24"/>
  <c r="O31" i="24"/>
  <c r="N31" i="24"/>
  <c r="M31" i="24"/>
  <c r="K31" i="24"/>
  <c r="J31" i="24"/>
  <c r="I31" i="24"/>
  <c r="H31" i="24"/>
  <c r="G31" i="24"/>
  <c r="F31" i="24"/>
  <c r="E31" i="24"/>
  <c r="D31" i="24"/>
  <c r="C31" i="24"/>
  <c r="AO30" i="24"/>
  <c r="AN30" i="24"/>
  <c r="AM30" i="24"/>
  <c r="AL30" i="24"/>
  <c r="AK30" i="24"/>
  <c r="AJ30" i="24"/>
  <c r="AI30" i="24"/>
  <c r="AH30" i="24"/>
  <c r="AG30" i="24"/>
  <c r="AF30" i="24"/>
  <c r="AE30" i="24"/>
  <c r="AD30" i="24"/>
  <c r="AC30" i="24"/>
  <c r="AB30" i="24"/>
  <c r="AA30" i="24"/>
  <c r="Z30" i="24"/>
  <c r="Y30" i="24"/>
  <c r="X30" i="24"/>
  <c r="W30" i="24"/>
  <c r="V30" i="24"/>
  <c r="U30" i="24"/>
  <c r="T30" i="24"/>
  <c r="S30" i="24"/>
  <c r="R30" i="24"/>
  <c r="Q30" i="24"/>
  <c r="P30" i="24"/>
  <c r="O30" i="24"/>
  <c r="N30" i="24"/>
  <c r="M30" i="24"/>
  <c r="K30" i="24"/>
  <c r="J30" i="24"/>
  <c r="I30" i="24"/>
  <c r="H30" i="24"/>
  <c r="G30" i="24"/>
  <c r="F30" i="24"/>
  <c r="E30" i="24"/>
  <c r="D30" i="24"/>
  <c r="C30" i="24"/>
  <c r="AO29" i="24"/>
  <c r="AN29" i="24"/>
  <c r="AM29" i="24"/>
  <c r="AL29" i="24"/>
  <c r="AK29" i="24"/>
  <c r="AJ29" i="24"/>
  <c r="AI29" i="24"/>
  <c r="AH29" i="24"/>
  <c r="AG29" i="24"/>
  <c r="AF29" i="24"/>
  <c r="AE29" i="24"/>
  <c r="AD29" i="24"/>
  <c r="AC29" i="24"/>
  <c r="AB29" i="24"/>
  <c r="AA29" i="24"/>
  <c r="Z29" i="24"/>
  <c r="Y29" i="24"/>
  <c r="X29" i="24"/>
  <c r="W29" i="24"/>
  <c r="V29" i="24"/>
  <c r="U29" i="24"/>
  <c r="T29" i="24"/>
  <c r="S29" i="24"/>
  <c r="R29" i="24"/>
  <c r="Q29" i="24"/>
  <c r="P29" i="24"/>
  <c r="O29" i="24"/>
  <c r="N29" i="24"/>
  <c r="M29" i="24"/>
  <c r="K29" i="24"/>
  <c r="J29" i="24"/>
  <c r="I29" i="24"/>
  <c r="H29" i="24"/>
  <c r="G29" i="24"/>
  <c r="F29" i="24"/>
  <c r="E29" i="24"/>
  <c r="D29" i="24"/>
  <c r="C29" i="24"/>
  <c r="AO28" i="24"/>
  <c r="AN28" i="24"/>
  <c r="AM28" i="24"/>
  <c r="AL28" i="24"/>
  <c r="AK28" i="24"/>
  <c r="AJ28" i="24"/>
  <c r="AI28" i="24"/>
  <c r="AH28" i="24"/>
  <c r="AG28" i="24"/>
  <c r="AF28" i="24"/>
  <c r="AE28" i="24"/>
  <c r="AD28" i="24"/>
  <c r="AC28" i="24"/>
  <c r="AB28" i="24"/>
  <c r="AA28" i="24"/>
  <c r="Z28" i="24"/>
  <c r="Y28" i="24"/>
  <c r="X28" i="24"/>
  <c r="W28" i="24"/>
  <c r="V28" i="24"/>
  <c r="U28" i="24"/>
  <c r="T28" i="24"/>
  <c r="S28" i="24"/>
  <c r="R28" i="24"/>
  <c r="Q28" i="24"/>
  <c r="P28" i="24"/>
  <c r="O28" i="24"/>
  <c r="N28" i="24"/>
  <c r="M28" i="24"/>
  <c r="K28" i="24"/>
  <c r="J28" i="24"/>
  <c r="I28" i="24"/>
  <c r="H28" i="24"/>
  <c r="G28" i="24"/>
  <c r="F28" i="24"/>
  <c r="E28" i="24"/>
  <c r="D28" i="24"/>
  <c r="C28" i="24"/>
  <c r="AO27" i="24"/>
  <c r="AN27" i="24"/>
  <c r="AM27" i="24"/>
  <c r="AL27" i="24"/>
  <c r="AK27" i="24"/>
  <c r="AJ27" i="24"/>
  <c r="AI27" i="24"/>
  <c r="AH27" i="24"/>
  <c r="AG27" i="24"/>
  <c r="AF27" i="24"/>
  <c r="AE27" i="24"/>
  <c r="AD27" i="24"/>
  <c r="AC27" i="24"/>
  <c r="AB27" i="24"/>
  <c r="AA27" i="24"/>
  <c r="Z27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M27" i="24"/>
  <c r="K27" i="24"/>
  <c r="J27" i="24"/>
  <c r="I27" i="24"/>
  <c r="H27" i="24"/>
  <c r="G27" i="24"/>
  <c r="F27" i="24"/>
  <c r="E27" i="24"/>
  <c r="D27" i="24"/>
  <c r="C27" i="24"/>
  <c r="AO25" i="24"/>
  <c r="AN25" i="24"/>
  <c r="AM25" i="24"/>
  <c r="AL25" i="24"/>
  <c r="AK25" i="24"/>
  <c r="AJ25" i="24"/>
  <c r="AI25" i="24"/>
  <c r="AH25" i="24"/>
  <c r="AG25" i="24"/>
  <c r="AF25" i="24"/>
  <c r="AE25" i="24"/>
  <c r="AD25" i="24"/>
  <c r="AC25" i="24"/>
  <c r="AB25" i="24"/>
  <c r="AA25" i="24"/>
  <c r="Z25" i="24"/>
  <c r="Y25" i="24"/>
  <c r="X25" i="24"/>
  <c r="W25" i="24"/>
  <c r="V25" i="24"/>
  <c r="U25" i="24"/>
  <c r="T25" i="24"/>
  <c r="S25" i="24"/>
  <c r="R25" i="24"/>
  <c r="Q25" i="24"/>
  <c r="P25" i="24"/>
  <c r="O25" i="24"/>
  <c r="N25" i="24"/>
  <c r="M25" i="24"/>
  <c r="K25" i="24"/>
  <c r="J25" i="24"/>
  <c r="I25" i="24"/>
  <c r="H25" i="24"/>
  <c r="G25" i="24"/>
  <c r="F25" i="24"/>
  <c r="E25" i="24"/>
  <c r="C25" i="24"/>
  <c r="AO24" i="24"/>
  <c r="AN24" i="24"/>
  <c r="AM24" i="24"/>
  <c r="AL24" i="24"/>
  <c r="AK24" i="24"/>
  <c r="AJ24" i="24"/>
  <c r="AI24" i="24"/>
  <c r="AH24" i="24"/>
  <c r="AG24" i="24"/>
  <c r="AF24" i="24"/>
  <c r="AE24" i="24"/>
  <c r="AD24" i="24"/>
  <c r="AC24" i="24"/>
  <c r="AB24" i="24"/>
  <c r="AA24" i="24"/>
  <c r="Z24" i="24"/>
  <c r="Y24" i="24"/>
  <c r="X24" i="24"/>
  <c r="W24" i="24"/>
  <c r="V24" i="24"/>
  <c r="U24" i="24"/>
  <c r="T24" i="24"/>
  <c r="S24" i="24"/>
  <c r="R24" i="24"/>
  <c r="Q24" i="24"/>
  <c r="P24" i="24"/>
  <c r="O24" i="24"/>
  <c r="N24" i="24"/>
  <c r="M24" i="24"/>
  <c r="K24" i="24"/>
  <c r="J24" i="24"/>
  <c r="I24" i="24"/>
  <c r="H24" i="24"/>
  <c r="G24" i="24"/>
  <c r="F24" i="24"/>
  <c r="E24" i="24"/>
  <c r="C24" i="24"/>
  <c r="AO23" i="24"/>
  <c r="AN23" i="24"/>
  <c r="AM23" i="24"/>
  <c r="AL23" i="24"/>
  <c r="AK23" i="24"/>
  <c r="AJ23" i="24"/>
  <c r="AI23" i="24"/>
  <c r="AH23" i="24"/>
  <c r="AG23" i="24"/>
  <c r="AF23" i="24"/>
  <c r="AE23" i="24"/>
  <c r="AD23" i="24"/>
  <c r="AC23" i="24"/>
  <c r="AB23" i="24"/>
  <c r="AA23" i="24"/>
  <c r="Z23" i="24"/>
  <c r="Y23" i="24"/>
  <c r="X23" i="24"/>
  <c r="W23" i="24"/>
  <c r="V23" i="24"/>
  <c r="U23" i="24"/>
  <c r="T23" i="24"/>
  <c r="S23" i="24"/>
  <c r="R23" i="24"/>
  <c r="Q23" i="24"/>
  <c r="P23" i="24"/>
  <c r="O23" i="24"/>
  <c r="N23" i="24"/>
  <c r="M23" i="24"/>
  <c r="K23" i="24"/>
  <c r="J23" i="24"/>
  <c r="I23" i="24"/>
  <c r="H23" i="24"/>
  <c r="G23" i="24"/>
  <c r="F23" i="24"/>
  <c r="E23" i="24"/>
  <c r="C23" i="24"/>
  <c r="AO22" i="24"/>
  <c r="AN22" i="24"/>
  <c r="AM22" i="24"/>
  <c r="AL22" i="24"/>
  <c r="AK22" i="24"/>
  <c r="AJ22" i="24"/>
  <c r="AI22" i="24"/>
  <c r="AH22" i="24"/>
  <c r="AG22" i="24"/>
  <c r="AF22" i="24"/>
  <c r="AE22" i="24"/>
  <c r="AD22" i="24"/>
  <c r="AC22" i="24"/>
  <c r="AB22" i="24"/>
  <c r="AA22" i="24"/>
  <c r="Z22" i="24"/>
  <c r="Y22" i="24"/>
  <c r="X22" i="24"/>
  <c r="W22" i="24"/>
  <c r="V22" i="24"/>
  <c r="U22" i="24"/>
  <c r="T22" i="24"/>
  <c r="S22" i="24"/>
  <c r="R22" i="24"/>
  <c r="Q22" i="24"/>
  <c r="P22" i="24"/>
  <c r="O22" i="24"/>
  <c r="N22" i="24"/>
  <c r="M22" i="24"/>
  <c r="K22" i="24"/>
  <c r="J22" i="24"/>
  <c r="I22" i="24"/>
  <c r="H22" i="24"/>
  <c r="G22" i="24"/>
  <c r="F22" i="24"/>
  <c r="E22" i="24"/>
  <c r="C22" i="24"/>
  <c r="AO21" i="24"/>
  <c r="AN21" i="24"/>
  <c r="AM21" i="24"/>
  <c r="AL21" i="24"/>
  <c r="AK21" i="24"/>
  <c r="AJ21" i="24"/>
  <c r="AI21" i="24"/>
  <c r="AH21" i="24"/>
  <c r="AG21" i="24"/>
  <c r="AF21" i="24"/>
  <c r="AE21" i="24"/>
  <c r="AD21" i="24"/>
  <c r="AC21" i="24"/>
  <c r="AB21" i="24"/>
  <c r="AA21" i="24"/>
  <c r="Z21" i="24"/>
  <c r="Y21" i="24"/>
  <c r="X21" i="24"/>
  <c r="W21" i="24"/>
  <c r="V21" i="24"/>
  <c r="U21" i="24"/>
  <c r="T21" i="24"/>
  <c r="S21" i="24"/>
  <c r="R21" i="24"/>
  <c r="Q21" i="24"/>
  <c r="P21" i="24"/>
  <c r="O21" i="24"/>
  <c r="N21" i="24"/>
  <c r="M21" i="24"/>
  <c r="K21" i="24"/>
  <c r="J21" i="24"/>
  <c r="I21" i="24"/>
  <c r="H21" i="24"/>
  <c r="G21" i="24"/>
  <c r="F21" i="24"/>
  <c r="E21" i="24"/>
  <c r="C21" i="24"/>
  <c r="AO19" i="24"/>
  <c r="AN19" i="24"/>
  <c r="AM19" i="24"/>
  <c r="AL19" i="24"/>
  <c r="AK19" i="24"/>
  <c r="AJ19" i="24"/>
  <c r="AI19" i="24"/>
  <c r="AH19" i="24"/>
  <c r="AG19" i="24"/>
  <c r="AF19" i="24"/>
  <c r="AE19" i="24"/>
  <c r="AD19" i="24"/>
  <c r="AC19" i="24"/>
  <c r="AB19" i="24"/>
  <c r="AA19" i="24"/>
  <c r="Z19" i="24"/>
  <c r="Y19" i="24"/>
  <c r="X19" i="24"/>
  <c r="W19" i="24"/>
  <c r="V19" i="24"/>
  <c r="U19" i="24"/>
  <c r="T19" i="24"/>
  <c r="S19" i="24"/>
  <c r="R19" i="24"/>
  <c r="Q19" i="24"/>
  <c r="P19" i="24"/>
  <c r="O19" i="24"/>
  <c r="N19" i="24"/>
  <c r="M19" i="24"/>
  <c r="L19" i="24"/>
  <c r="K19" i="24"/>
  <c r="I19" i="24"/>
  <c r="G19" i="24"/>
  <c r="F19" i="24"/>
  <c r="E19" i="24"/>
  <c r="D15" i="18"/>
  <c r="E15" i="18"/>
  <c r="F15" i="18"/>
  <c r="G15" i="18"/>
  <c r="H15" i="18"/>
  <c r="I15" i="18"/>
  <c r="J15" i="18"/>
  <c r="K15" i="18"/>
  <c r="L15" i="18"/>
  <c r="M15" i="18"/>
  <c r="N15" i="18"/>
  <c r="O15" i="18"/>
  <c r="P15" i="18"/>
  <c r="Q15" i="18"/>
  <c r="R15" i="18"/>
  <c r="S15" i="18"/>
  <c r="T15" i="18"/>
  <c r="U15" i="18"/>
  <c r="V15" i="18"/>
  <c r="W15" i="18"/>
  <c r="X15" i="18"/>
  <c r="Y15" i="18"/>
  <c r="Z15" i="18"/>
  <c r="AA15" i="18"/>
  <c r="AB15" i="18"/>
  <c r="AC15" i="18"/>
  <c r="D16" i="18"/>
  <c r="E16" i="18"/>
  <c r="F16" i="18"/>
  <c r="G16" i="18"/>
  <c r="H16" i="18"/>
  <c r="D17" i="18"/>
  <c r="E17" i="18"/>
  <c r="F17" i="18"/>
  <c r="G17" i="18"/>
  <c r="H17" i="18"/>
  <c r="I17" i="18"/>
  <c r="J17" i="18"/>
  <c r="K17" i="18"/>
  <c r="L17" i="18"/>
  <c r="M17" i="18"/>
  <c r="N17" i="18"/>
  <c r="O17" i="18"/>
  <c r="P17" i="18"/>
  <c r="Q17" i="18"/>
  <c r="R17" i="18"/>
  <c r="S17" i="18"/>
  <c r="T17" i="18"/>
  <c r="U17" i="18"/>
  <c r="V17" i="18"/>
  <c r="W17" i="18"/>
  <c r="X17" i="18"/>
  <c r="Y17" i="18"/>
  <c r="Z17" i="18"/>
  <c r="AA17" i="18"/>
  <c r="AB17" i="18"/>
  <c r="AC17" i="18"/>
  <c r="D18" i="18"/>
  <c r="E18" i="18"/>
  <c r="F18" i="18"/>
  <c r="G18" i="18"/>
  <c r="H18" i="18"/>
  <c r="I18" i="18"/>
  <c r="J18" i="18"/>
  <c r="K18" i="18"/>
  <c r="L18" i="18"/>
  <c r="M18" i="18"/>
  <c r="N18" i="18"/>
  <c r="O18" i="18"/>
  <c r="P18" i="18"/>
  <c r="Q18" i="18"/>
  <c r="R18" i="18"/>
  <c r="S18" i="18"/>
  <c r="T18" i="18"/>
  <c r="U18" i="18"/>
  <c r="V18" i="18"/>
  <c r="W18" i="18"/>
  <c r="X18" i="18"/>
  <c r="Y18" i="18"/>
  <c r="Z18" i="18"/>
  <c r="AA18" i="18"/>
  <c r="AB18" i="18"/>
  <c r="AC18" i="18"/>
  <c r="D19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Q19" i="18"/>
  <c r="R19" i="18"/>
  <c r="S19" i="18"/>
  <c r="T19" i="18"/>
  <c r="U19" i="18"/>
  <c r="V19" i="18"/>
  <c r="W19" i="18"/>
  <c r="X19" i="18"/>
  <c r="Y19" i="18"/>
  <c r="Z19" i="18"/>
  <c r="AA19" i="18"/>
  <c r="AB19" i="18"/>
  <c r="AC19" i="18"/>
  <c r="D20" i="18"/>
  <c r="E20" i="18"/>
  <c r="F20" i="18"/>
  <c r="G20" i="18"/>
  <c r="H20" i="18"/>
  <c r="I20" i="18"/>
  <c r="J20" i="18"/>
  <c r="K20" i="18"/>
  <c r="L20" i="18"/>
  <c r="M20" i="18"/>
  <c r="N20" i="18"/>
  <c r="O20" i="18"/>
  <c r="P20" i="18"/>
  <c r="Q20" i="18"/>
  <c r="R20" i="18"/>
  <c r="S20" i="18"/>
  <c r="T20" i="18"/>
  <c r="U20" i="18"/>
  <c r="V20" i="18"/>
  <c r="W20" i="18"/>
  <c r="X20" i="18"/>
  <c r="Y20" i="18"/>
  <c r="Z20" i="18"/>
  <c r="AA20" i="18"/>
  <c r="AB20" i="18"/>
  <c r="AC20" i="18"/>
  <c r="D21" i="18"/>
  <c r="E21" i="18"/>
  <c r="F21" i="18"/>
  <c r="G21" i="18"/>
  <c r="H21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P22" i="18"/>
  <c r="Q22" i="18"/>
  <c r="R22" i="18"/>
  <c r="S22" i="18"/>
  <c r="T22" i="18"/>
  <c r="U22" i="18"/>
  <c r="V22" i="18"/>
  <c r="W22" i="18"/>
  <c r="X22" i="18"/>
  <c r="Y22" i="18"/>
  <c r="Z22" i="18"/>
  <c r="AA22" i="18"/>
  <c r="AB22" i="18"/>
  <c r="AC22" i="18"/>
  <c r="D23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Q23" i="18"/>
  <c r="R23" i="18"/>
  <c r="S23" i="18"/>
  <c r="T23" i="18"/>
  <c r="U23" i="18"/>
  <c r="V23" i="18"/>
  <c r="W23" i="18"/>
  <c r="X23" i="18"/>
  <c r="Y23" i="18"/>
  <c r="Z23" i="18"/>
  <c r="AA23" i="18"/>
  <c r="AB23" i="18"/>
  <c r="AC23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D25" i="18"/>
  <c r="E25" i="18"/>
  <c r="F25" i="18"/>
  <c r="G25" i="18"/>
  <c r="H25" i="18"/>
  <c r="I25" i="18"/>
  <c r="J25" i="18"/>
  <c r="K25" i="18"/>
  <c r="L25" i="18"/>
  <c r="M25" i="18"/>
  <c r="N25" i="18"/>
  <c r="O25" i="18"/>
  <c r="P25" i="18"/>
  <c r="Q25" i="18"/>
  <c r="R25" i="18"/>
  <c r="S25" i="18"/>
  <c r="T25" i="18"/>
  <c r="U25" i="18"/>
  <c r="V25" i="18"/>
  <c r="W25" i="18"/>
  <c r="X25" i="18"/>
  <c r="Y25" i="18"/>
  <c r="Z25" i="18"/>
  <c r="AA25" i="18"/>
  <c r="AB25" i="18"/>
  <c r="AC25" i="18"/>
  <c r="D26" i="18"/>
  <c r="E26" i="18"/>
  <c r="F26" i="18"/>
  <c r="G26" i="18"/>
  <c r="H26" i="18"/>
  <c r="I26" i="18"/>
  <c r="J26" i="18"/>
  <c r="K26" i="18"/>
  <c r="L26" i="18"/>
  <c r="M26" i="18"/>
  <c r="N26" i="18"/>
  <c r="O26" i="18"/>
  <c r="P26" i="18"/>
  <c r="Q26" i="18"/>
  <c r="R26" i="18"/>
  <c r="S26" i="18"/>
  <c r="T26" i="18"/>
  <c r="U26" i="18"/>
  <c r="V26" i="18"/>
  <c r="W26" i="18"/>
  <c r="X26" i="18"/>
  <c r="Y26" i="18"/>
  <c r="Z26" i="18"/>
  <c r="AA26" i="18"/>
  <c r="AB26" i="18"/>
  <c r="AC26" i="18"/>
  <c r="D27" i="18"/>
  <c r="E27" i="18"/>
  <c r="F27" i="18"/>
  <c r="G27" i="18"/>
  <c r="H27" i="18"/>
  <c r="D28" i="18"/>
  <c r="E28" i="18"/>
  <c r="F28" i="18"/>
  <c r="G28" i="18"/>
  <c r="H28" i="18"/>
  <c r="I28" i="18"/>
  <c r="J28" i="18"/>
  <c r="K28" i="18"/>
  <c r="L28" i="18"/>
  <c r="M28" i="18"/>
  <c r="N28" i="18"/>
  <c r="O28" i="18"/>
  <c r="P28" i="18"/>
  <c r="Q28" i="18"/>
  <c r="R28" i="18"/>
  <c r="S28" i="18"/>
  <c r="T28" i="18"/>
  <c r="U28" i="18"/>
  <c r="V28" i="18"/>
  <c r="W28" i="18"/>
  <c r="X28" i="18"/>
  <c r="Y28" i="18"/>
  <c r="Z28" i="18"/>
  <c r="AA28" i="18"/>
  <c r="AB28" i="18"/>
  <c r="AC28" i="18"/>
  <c r="D29" i="18"/>
  <c r="E29" i="18"/>
  <c r="F29" i="18"/>
  <c r="G29" i="18"/>
  <c r="H29" i="18"/>
  <c r="I29" i="18"/>
  <c r="J29" i="18"/>
  <c r="K29" i="18"/>
  <c r="L29" i="18"/>
  <c r="M29" i="18"/>
  <c r="N29" i="18"/>
  <c r="O29" i="18"/>
  <c r="P29" i="18"/>
  <c r="Q29" i="18"/>
  <c r="R29" i="18"/>
  <c r="S29" i="18"/>
  <c r="T29" i="18"/>
  <c r="U29" i="18"/>
  <c r="V29" i="18"/>
  <c r="W29" i="18"/>
  <c r="X29" i="18"/>
  <c r="Y29" i="18"/>
  <c r="Z29" i="18"/>
  <c r="AA29" i="18"/>
  <c r="AB29" i="18"/>
  <c r="AC29" i="18"/>
  <c r="D30" i="18"/>
  <c r="E30" i="18"/>
  <c r="F30" i="18"/>
  <c r="G30" i="18"/>
  <c r="H30" i="18"/>
  <c r="I30" i="18"/>
  <c r="J30" i="18"/>
  <c r="K30" i="18"/>
  <c r="L30" i="18"/>
  <c r="M30" i="18"/>
  <c r="N30" i="18"/>
  <c r="O30" i="18"/>
  <c r="P30" i="18"/>
  <c r="Q30" i="18"/>
  <c r="R30" i="18"/>
  <c r="S30" i="18"/>
  <c r="T30" i="18"/>
  <c r="U30" i="18"/>
  <c r="V30" i="18"/>
  <c r="W30" i="18"/>
  <c r="X30" i="18"/>
  <c r="Y30" i="18"/>
  <c r="Z30" i="18"/>
  <c r="AA30" i="18"/>
  <c r="AB30" i="18"/>
  <c r="AC30" i="18"/>
  <c r="D31" i="18"/>
  <c r="E31" i="18"/>
  <c r="F31" i="18"/>
  <c r="G31" i="18"/>
  <c r="H31" i="18"/>
  <c r="I31" i="18"/>
  <c r="J31" i="18"/>
  <c r="K31" i="18"/>
  <c r="L31" i="18"/>
  <c r="M31" i="18"/>
  <c r="N31" i="18"/>
  <c r="O31" i="18"/>
  <c r="P31" i="18"/>
  <c r="Q31" i="18"/>
  <c r="R31" i="18"/>
  <c r="S31" i="18"/>
  <c r="T31" i="18"/>
  <c r="U31" i="18"/>
  <c r="V31" i="18"/>
  <c r="W31" i="18"/>
  <c r="X31" i="18"/>
  <c r="Y31" i="18"/>
  <c r="Z31" i="18"/>
  <c r="AA31" i="18"/>
  <c r="AB31" i="18"/>
  <c r="AC31" i="18"/>
  <c r="D36" i="18"/>
  <c r="E36" i="18"/>
  <c r="F36" i="18"/>
  <c r="G36" i="18"/>
  <c r="H36" i="18"/>
  <c r="D37" i="18"/>
  <c r="E37" i="18"/>
  <c r="F37" i="18"/>
  <c r="G37" i="18"/>
  <c r="H37" i="18"/>
  <c r="D38" i="18"/>
  <c r="E38" i="18"/>
  <c r="F38" i="18"/>
  <c r="G38" i="18"/>
  <c r="H38" i="18"/>
  <c r="E44" i="18"/>
  <c r="F44" i="18"/>
  <c r="G44" i="18"/>
  <c r="H44" i="18"/>
  <c r="I44" i="18"/>
  <c r="J44" i="18"/>
  <c r="E45" i="18"/>
  <c r="F45" i="18"/>
  <c r="G45" i="18"/>
  <c r="H45" i="18"/>
  <c r="I45" i="18"/>
  <c r="J45" i="18"/>
  <c r="E46" i="18"/>
  <c r="F46" i="18"/>
  <c r="G46" i="18"/>
  <c r="H46" i="18"/>
  <c r="I46" i="18"/>
  <c r="J46" i="18"/>
  <c r="E47" i="18"/>
  <c r="F47" i="18"/>
  <c r="G47" i="18"/>
  <c r="H47" i="18"/>
  <c r="I47" i="18"/>
  <c r="J47" i="18"/>
  <c r="E48" i="18"/>
  <c r="F48" i="18"/>
  <c r="G48" i="18"/>
  <c r="H48" i="18"/>
  <c r="I48" i="18"/>
  <c r="J48" i="18"/>
  <c r="E49" i="18"/>
  <c r="F49" i="18"/>
  <c r="G49" i="18"/>
  <c r="H49" i="18"/>
  <c r="I49" i="18"/>
  <c r="J49" i="18"/>
  <c r="E50" i="18"/>
  <c r="F50" i="18"/>
  <c r="G50" i="18"/>
  <c r="H50" i="18"/>
  <c r="I50" i="18"/>
  <c r="J50" i="18"/>
  <c r="E51" i="18"/>
  <c r="F51" i="18"/>
  <c r="G51" i="18"/>
  <c r="H51" i="18"/>
  <c r="I51" i="18"/>
  <c r="J51" i="18"/>
  <c r="E52" i="18"/>
  <c r="F52" i="18"/>
  <c r="G52" i="18"/>
  <c r="H52" i="18"/>
  <c r="I52" i="18"/>
  <c r="J52" i="18"/>
  <c r="E53" i="18"/>
  <c r="F53" i="18"/>
  <c r="G53" i="18"/>
  <c r="H53" i="18"/>
  <c r="I53" i="18"/>
  <c r="J53" i="18"/>
  <c r="E54" i="18"/>
  <c r="F54" i="18"/>
  <c r="G54" i="18"/>
  <c r="H54" i="18"/>
  <c r="I54" i="18"/>
  <c r="J54" i="18"/>
  <c r="E55" i="18"/>
  <c r="F55" i="18"/>
  <c r="G55" i="18"/>
  <c r="H55" i="18"/>
  <c r="I55" i="18"/>
  <c r="J55" i="18"/>
  <c r="E56" i="18"/>
  <c r="F56" i="18"/>
  <c r="G56" i="18"/>
  <c r="H56" i="18"/>
  <c r="I56" i="18"/>
  <c r="J56" i="18"/>
  <c r="E57" i="18"/>
  <c r="F57" i="18"/>
  <c r="G57" i="18"/>
  <c r="H57" i="18"/>
  <c r="I57" i="18"/>
  <c r="J57" i="18"/>
  <c r="E58" i="18"/>
  <c r="F58" i="18"/>
  <c r="G58" i="18"/>
  <c r="H58" i="18"/>
  <c r="I58" i="18"/>
  <c r="J58" i="18"/>
  <c r="E59" i="18"/>
  <c r="F59" i="18"/>
  <c r="G59" i="18"/>
  <c r="H59" i="18"/>
  <c r="I59" i="18"/>
  <c r="J59" i="18"/>
  <c r="E60" i="18"/>
  <c r="F60" i="18"/>
  <c r="G60" i="18"/>
  <c r="H60" i="18"/>
  <c r="I60" i="18"/>
  <c r="J60" i="18"/>
  <c r="E61" i="18"/>
  <c r="F61" i="18"/>
  <c r="G61" i="18"/>
  <c r="H61" i="18"/>
  <c r="I61" i="18"/>
  <c r="J61" i="18"/>
  <c r="E62" i="18"/>
  <c r="F62" i="18"/>
  <c r="G62" i="18"/>
  <c r="H62" i="18"/>
  <c r="I62" i="18"/>
  <c r="J62" i="18"/>
  <c r="E63" i="18"/>
  <c r="F63" i="18"/>
  <c r="G63" i="18"/>
  <c r="H63" i="18"/>
  <c r="I63" i="18"/>
  <c r="J63" i="18"/>
  <c r="E64" i="18"/>
  <c r="F64" i="18"/>
  <c r="G64" i="18"/>
  <c r="H64" i="18"/>
  <c r="I64" i="18"/>
  <c r="J64" i="18"/>
  <c r="E65" i="18"/>
  <c r="F65" i="18"/>
  <c r="G65" i="18"/>
  <c r="H65" i="18"/>
  <c r="I65" i="18"/>
  <c r="J65" i="18"/>
  <c r="E66" i="18"/>
  <c r="F66" i="18"/>
  <c r="G66" i="18"/>
  <c r="H66" i="18"/>
  <c r="I66" i="18"/>
  <c r="J66" i="18"/>
  <c r="E67" i="18"/>
  <c r="F67" i="18"/>
  <c r="G67" i="18"/>
  <c r="H67" i="18"/>
  <c r="I67" i="18"/>
  <c r="J67" i="18"/>
  <c r="E68" i="18"/>
  <c r="F68" i="18"/>
  <c r="G68" i="18"/>
  <c r="H68" i="18"/>
  <c r="I68" i="18"/>
  <c r="J68" i="18"/>
  <c r="E69" i="18"/>
  <c r="F69" i="18"/>
  <c r="G69" i="18"/>
  <c r="H69" i="18"/>
  <c r="I69" i="18"/>
  <c r="J69" i="18"/>
  <c r="E60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K22" i="14" l="1"/>
  <c r="L10" i="14"/>
  <c r="M10" i="14"/>
  <c r="N10" i="14"/>
  <c r="O10" i="14"/>
  <c r="P10" i="14"/>
  <c r="Q10" i="14"/>
  <c r="L11" i="14"/>
  <c r="M11" i="14"/>
  <c r="N11" i="14"/>
  <c r="O11" i="14"/>
  <c r="P11" i="14"/>
  <c r="Q11" i="14"/>
  <c r="L12" i="14"/>
  <c r="M12" i="14"/>
  <c r="N12" i="14"/>
  <c r="O12" i="14"/>
  <c r="P12" i="14"/>
  <c r="Q12" i="14"/>
  <c r="L13" i="14"/>
  <c r="M13" i="14"/>
  <c r="N13" i="14"/>
  <c r="O13" i="14"/>
  <c r="P13" i="14"/>
  <c r="Q13" i="14"/>
  <c r="L14" i="14"/>
  <c r="M14" i="14"/>
  <c r="N14" i="14"/>
  <c r="O14" i="14"/>
  <c r="P14" i="14"/>
  <c r="Q14" i="14"/>
  <c r="L15" i="14"/>
  <c r="M15" i="14"/>
  <c r="N15" i="14"/>
  <c r="O15" i="14"/>
  <c r="P15" i="14"/>
  <c r="Q15" i="14"/>
  <c r="L16" i="14"/>
  <c r="M16" i="14"/>
  <c r="N16" i="14"/>
  <c r="O16" i="14"/>
  <c r="P16" i="14"/>
  <c r="Q16" i="14"/>
  <c r="L17" i="14"/>
  <c r="M17" i="14"/>
  <c r="N17" i="14"/>
  <c r="O17" i="14"/>
  <c r="P17" i="14"/>
  <c r="Q17" i="14"/>
  <c r="K11" i="14"/>
  <c r="K12" i="14"/>
  <c r="K13" i="14"/>
  <c r="K14" i="14"/>
  <c r="K15" i="14"/>
  <c r="K16" i="14"/>
  <c r="K17" i="14"/>
  <c r="K18" i="14"/>
  <c r="K19" i="14"/>
  <c r="K20" i="14"/>
  <c r="K21" i="14"/>
  <c r="K10" i="14"/>
  <c r="D37" i="20" l="1"/>
  <c r="D38" i="20"/>
  <c r="D36" i="20"/>
  <c r="E31" i="20"/>
  <c r="F31" i="20"/>
  <c r="E25" i="20"/>
  <c r="F25" i="20"/>
  <c r="E26" i="20"/>
  <c r="F26" i="20"/>
  <c r="G26" i="20"/>
  <c r="E27" i="20"/>
  <c r="F27" i="20"/>
  <c r="G27" i="20"/>
  <c r="E28" i="20"/>
  <c r="F28" i="20"/>
  <c r="G28" i="20"/>
  <c r="E29" i="20"/>
  <c r="F29" i="20"/>
  <c r="G29" i="20"/>
  <c r="E30" i="20"/>
  <c r="F30" i="20"/>
  <c r="G30" i="20"/>
  <c r="D26" i="20"/>
  <c r="D27" i="20"/>
  <c r="D28" i="20"/>
  <c r="D29" i="20"/>
  <c r="D30" i="20"/>
  <c r="F20" i="20"/>
  <c r="G20" i="20"/>
  <c r="F21" i="20"/>
  <c r="G21" i="20"/>
  <c r="F10" i="20"/>
  <c r="G10" i="20"/>
  <c r="E11" i="20"/>
  <c r="F11" i="20"/>
  <c r="G11" i="20"/>
  <c r="H11" i="20"/>
  <c r="E12" i="20"/>
  <c r="F12" i="20"/>
  <c r="G12" i="20"/>
  <c r="H12" i="20"/>
  <c r="E13" i="20"/>
  <c r="F13" i="20"/>
  <c r="G13" i="20"/>
  <c r="H13" i="20"/>
  <c r="E14" i="20"/>
  <c r="F14" i="20"/>
  <c r="G14" i="20"/>
  <c r="H14" i="20"/>
  <c r="E15" i="20"/>
  <c r="F15" i="20"/>
  <c r="G15" i="20"/>
  <c r="H15" i="20"/>
  <c r="E16" i="20"/>
  <c r="F16" i="20"/>
  <c r="G16" i="20"/>
  <c r="H16" i="20"/>
  <c r="E17" i="20"/>
  <c r="F17" i="20"/>
  <c r="G17" i="20"/>
  <c r="H17" i="20"/>
  <c r="E18" i="20"/>
  <c r="F18" i="20"/>
  <c r="G18" i="20"/>
  <c r="H18" i="20"/>
  <c r="E19" i="20"/>
  <c r="F19" i="20"/>
  <c r="G19" i="20"/>
  <c r="H19" i="20"/>
  <c r="E20" i="20"/>
  <c r="H20" i="20"/>
  <c r="D11" i="20"/>
  <c r="D12" i="20"/>
  <c r="D13" i="20"/>
  <c r="D14" i="20"/>
  <c r="D15" i="20"/>
  <c r="D16" i="20"/>
  <c r="D17" i="20"/>
  <c r="D18" i="20"/>
  <c r="D19" i="20"/>
  <c r="D20" i="20"/>
</calcChain>
</file>

<file path=xl/sharedStrings.xml><?xml version="1.0" encoding="utf-8"?>
<sst xmlns="http://schemas.openxmlformats.org/spreadsheetml/2006/main" count="1991" uniqueCount="524">
  <si>
    <t>Standalone market risk</t>
  </si>
  <si>
    <t xml:space="preserve">  Interest rate risk</t>
  </si>
  <si>
    <t xml:space="preserve">  Sovereign spread risk</t>
  </si>
  <si>
    <t xml:space="preserve">  Inflation risk</t>
  </si>
  <si>
    <t xml:space="preserve">  Equity risk</t>
  </si>
  <si>
    <t>Standalone stresses</t>
  </si>
  <si>
    <t>Shock size</t>
  </si>
  <si>
    <t>-100bp</t>
  </si>
  <si>
    <t xml:space="preserve"> -50bp </t>
  </si>
  <si>
    <t>100bp</t>
  </si>
  <si>
    <t>Interest Rates Volatility down</t>
  </si>
  <si>
    <t>Interest Rates Volatility up</t>
  </si>
  <si>
    <t>Inflation Rates</t>
  </si>
  <si>
    <t>Equity</t>
  </si>
  <si>
    <t xml:space="preserve"> 100bp </t>
  </si>
  <si>
    <t>50bp</t>
  </si>
  <si>
    <t xml:space="preserve">  Interest rate volatility risk</t>
  </si>
  <si>
    <t xml:space="preserve">  Equity volatility risk</t>
  </si>
  <si>
    <t>Assets</t>
  </si>
  <si>
    <t>Liabilities</t>
  </si>
  <si>
    <t xml:space="preserve">  Currency risk</t>
  </si>
  <si>
    <t xml:space="preserve">  Property risk</t>
  </si>
  <si>
    <t>Property</t>
  </si>
  <si>
    <t>Currency</t>
  </si>
  <si>
    <t>Total</t>
  </si>
  <si>
    <t>Line of Business</t>
  </si>
  <si>
    <t>Gross reserve risk model data</t>
  </si>
  <si>
    <t>Reserve duration (years)</t>
  </si>
  <si>
    <t>Provision for claims outstanding - discounted</t>
  </si>
  <si>
    <t>Provision for claims outstanding - undiscounted</t>
  </si>
  <si>
    <t>Premium Provision - discounted (only if premium provision allocated to reserve risk)</t>
  </si>
  <si>
    <t>Premium Provision - undiscounted (only if premium provision allocated to reserve risk)</t>
  </si>
  <si>
    <t>Best estimate expenses (allocated)</t>
  </si>
  <si>
    <t>Best estimate expenses (unallocated)</t>
  </si>
  <si>
    <t>Map to Solvency II line of business</t>
  </si>
  <si>
    <t>.</t>
  </si>
  <si>
    <t xml:space="preserve">Simulated (output) mean </t>
  </si>
  <si>
    <t>Simulated (output) standard deviation</t>
  </si>
  <si>
    <t xml:space="preserve">The data provided is gross of reinsurance and on an undiscounted basis unless otherwise stated. </t>
  </si>
  <si>
    <t>Net of reinsurance reserve risk model data</t>
  </si>
  <si>
    <t>The data provided is net of reinsurance recoverables.</t>
  </si>
  <si>
    <t>Derivatives risk</t>
  </si>
  <si>
    <t>Mean</t>
  </si>
  <si>
    <t>Standard deviation</t>
  </si>
  <si>
    <t>Gross premium risk model data</t>
  </si>
  <si>
    <t>Premium Provision - discounted (only if premium provision allocated to premium risk)</t>
  </si>
  <si>
    <t>Premium Provision - undiscounted (only if premium provision allocated to premium risk)</t>
  </si>
  <si>
    <t>Simulated standard deviation</t>
  </si>
  <si>
    <t>Net of reinsurance premium risk model data</t>
  </si>
  <si>
    <t>The data provided is net of reinsurance.</t>
  </si>
  <si>
    <t>Net written premium planned in the 12 months post the Reference Date</t>
  </si>
  <si>
    <t>Business plan Loss Ratio</t>
  </si>
  <si>
    <t>Simulated mean Loss Ratio from model</t>
  </si>
  <si>
    <t>Solvency Capital Requirement</t>
  </si>
  <si>
    <t>Gross Written Premium</t>
  </si>
  <si>
    <t>Gross Earned Premium</t>
  </si>
  <si>
    <t>Gross Loss ratio</t>
  </si>
  <si>
    <t>Net Written Premium</t>
  </si>
  <si>
    <t>Net Earned Premium</t>
  </si>
  <si>
    <t>Net Loss ratio</t>
  </si>
  <si>
    <t>Commercially available vendor model used (if applicable)</t>
  </si>
  <si>
    <t>Commercially available vendor model name and version used (if applicable)</t>
  </si>
  <si>
    <t>Summary of adjustments made to the vendor model (including selection of options and switches)</t>
  </si>
  <si>
    <t>Catastrophe</t>
  </si>
  <si>
    <t>Reinsurance</t>
  </si>
  <si>
    <t>Total (property and non-property) business</t>
  </si>
  <si>
    <t>Gross</t>
  </si>
  <si>
    <t>Net</t>
  </si>
  <si>
    <t>Distribution of losses from Catastrophe Perils</t>
  </si>
  <si>
    <t>Aggregate of all perils</t>
  </si>
  <si>
    <t>Aggregate of all NatCat perils</t>
  </si>
  <si>
    <t>Aggregate of all man-made perils</t>
  </si>
  <si>
    <t>Classes (set out at the LoBs row of premium risk template) impacted by the catastrophe event</t>
  </si>
  <si>
    <t>Total undiversified NatCat risk</t>
  </si>
  <si>
    <t>Total undiversified man-made risk</t>
  </si>
  <si>
    <t>Diversification between NatCat perils</t>
  </si>
  <si>
    <t>Diversification between man-made perils</t>
  </si>
  <si>
    <t>Other non-life catastrophe risk</t>
  </si>
  <si>
    <t>Diversification between other non-life catastrophe perils</t>
  </si>
  <si>
    <t>Non-life catastrophe risk - total diversification</t>
  </si>
  <si>
    <t>Total Non-life catastrophe risk - diversified</t>
  </si>
  <si>
    <t>Total undiversified life underwriting risk</t>
  </si>
  <si>
    <t>Life underwriting risk - diversification</t>
  </si>
  <si>
    <t>Life underwriting risk - diversified</t>
  </si>
  <si>
    <t>Operational risk</t>
  </si>
  <si>
    <t>Operational risk - diversified</t>
  </si>
  <si>
    <t>Name of single name exposure</t>
  </si>
  <si>
    <t>Code of single name exposure</t>
  </si>
  <si>
    <t>Loss Given Default</t>
  </si>
  <si>
    <t>Probability of Default</t>
  </si>
  <si>
    <t>Single name exposure 1</t>
  </si>
  <si>
    <t>Single name exposure 2</t>
  </si>
  <si>
    <t>Single name exposure 3</t>
  </si>
  <si>
    <t>Counterparty default risk - diversified</t>
  </si>
  <si>
    <t>Split by asset class</t>
  </si>
  <si>
    <t>Bond and loans</t>
  </si>
  <si>
    <t>Cash</t>
  </si>
  <si>
    <t>NR</t>
  </si>
  <si>
    <t>Total undiversified credit risk</t>
  </si>
  <si>
    <t>Credit risk - diversification</t>
  </si>
  <si>
    <t>Credit risk - diversified</t>
  </si>
  <si>
    <t>Total diversified risk after tax</t>
  </si>
  <si>
    <t>Loss absorbing capacity of deferred taxes</t>
  </si>
  <si>
    <t xml:space="preserve">  Mortality risk</t>
  </si>
  <si>
    <t xml:space="preserve">  Longevity risk</t>
  </si>
  <si>
    <t>Total underwriting risk - diversified</t>
  </si>
  <si>
    <t>Risk type</t>
  </si>
  <si>
    <t>Aggregation</t>
  </si>
  <si>
    <t xml:space="preserve">  Gross reserve risk</t>
  </si>
  <si>
    <t xml:space="preserve">  Net of reinsurance reserve risk</t>
  </si>
  <si>
    <t xml:space="preserve">  Gross premium risk</t>
  </si>
  <si>
    <t xml:space="preserve">  Net of reinsurance premium risk</t>
  </si>
  <si>
    <t xml:space="preserve">  Nat-cat risk</t>
  </si>
  <si>
    <t xml:space="preserve">  Man-made risk</t>
  </si>
  <si>
    <t>Total Non-life risk</t>
  </si>
  <si>
    <t xml:space="preserve">  Expense risk</t>
  </si>
  <si>
    <t xml:space="preserve">  Lapse</t>
  </si>
  <si>
    <t>Total Life &amp; Health underwriting risk</t>
  </si>
  <si>
    <t>Total underwriting risk</t>
  </si>
  <si>
    <t>Total diversified risk before tax</t>
  </si>
  <si>
    <t>Loss absorbing capacity of technical provisions</t>
  </si>
  <si>
    <t>Total stand-alone risk</t>
  </si>
  <si>
    <t>Total Non-life risk - diversified</t>
  </si>
  <si>
    <t>Total Life &amp; Health underwriting risk - diversified</t>
  </si>
  <si>
    <t>Total Operational risk</t>
  </si>
  <si>
    <t>Total Operational risk - diversified</t>
  </si>
  <si>
    <t>Non-life</t>
  </si>
  <si>
    <t>Life &amp; Health</t>
  </si>
  <si>
    <t>Operational</t>
  </si>
  <si>
    <t>Other</t>
  </si>
  <si>
    <t>Total diversification</t>
  </si>
  <si>
    <t>SCR</t>
  </si>
  <si>
    <t>Inflation</t>
  </si>
  <si>
    <t>Single name exposure 4</t>
  </si>
  <si>
    <t>Single name exposure 5</t>
  </si>
  <si>
    <t>Single name exposure 6</t>
  </si>
  <si>
    <t>Single name exposure 7</t>
  </si>
  <si>
    <t>Single name exposure 8</t>
  </si>
  <si>
    <t>Single name exposure 9</t>
  </si>
  <si>
    <t>Single name exposure 10</t>
  </si>
  <si>
    <t>Gross written premium planned in the 12 months post the reporting Reference Date</t>
  </si>
  <si>
    <t>Gross written unearned premium at the Reference Date (only if premium provision allocated to premium risk)</t>
  </si>
  <si>
    <t>Net written unearned premium at the Reference Date (only if premium provision allocated to premium risk)</t>
  </si>
  <si>
    <t xml:space="preserve">The data provided is net of reinsurance and on a discounted basis. </t>
  </si>
  <si>
    <t>Simulated mean from model</t>
  </si>
  <si>
    <t>OEP loss</t>
  </si>
  <si>
    <t>AEP loss</t>
  </si>
  <si>
    <t xml:space="preserve">  Credit spread risk (PD + migration + spread)</t>
  </si>
  <si>
    <t>Currency risk</t>
  </si>
  <si>
    <t>Market &amp; credit risk and sensitivities</t>
  </si>
  <si>
    <t>mVaR 99.50%</t>
  </si>
  <si>
    <t>Property risk</t>
  </si>
  <si>
    <t>Inflation risk</t>
  </si>
  <si>
    <t>Interest rate risk diversified</t>
  </si>
  <si>
    <t>Interest rate risk sum</t>
  </si>
  <si>
    <t>Equity risk diversified</t>
  </si>
  <si>
    <t>Equity risk sum</t>
  </si>
  <si>
    <t>Credit risk financial instruments diversified</t>
  </si>
  <si>
    <t>Credit risk financial instruments sum</t>
  </si>
  <si>
    <t xml:space="preserve">  Credit event risk ('migration and default')</t>
  </si>
  <si>
    <t xml:space="preserve">  Credit Spread risk</t>
  </si>
  <si>
    <t xml:space="preserve">    Spread risk 'Government and central banks'</t>
  </si>
  <si>
    <t xml:space="preserve">    Spread risk other</t>
  </si>
  <si>
    <t>VaR 99.75%</t>
  </si>
  <si>
    <t>VaR 99.40%</t>
  </si>
  <si>
    <t>VaR 99.50%</t>
  </si>
  <si>
    <t>VaR 99.80%</t>
  </si>
  <si>
    <t>VaR 99.90%</t>
  </si>
  <si>
    <t>VaR 99.30%</t>
  </si>
  <si>
    <t>VaR 90.00%</t>
  </si>
  <si>
    <t>VaR 85.00%</t>
  </si>
  <si>
    <t>VaR 75.00%</t>
  </si>
  <si>
    <t>VaR 80.00%</t>
  </si>
  <si>
    <t>Basis risk financial instruments</t>
  </si>
  <si>
    <t>Market &amp; credit risk diversified</t>
  </si>
  <si>
    <t>Market &amp; credit risk sum (level 2 components)</t>
  </si>
  <si>
    <t>Market &amp; credit risk diversification</t>
  </si>
  <si>
    <t>VaR 50.00%</t>
  </si>
  <si>
    <t>VaR 25.00%</t>
  </si>
  <si>
    <t>VaR 10.00%</t>
  </si>
  <si>
    <t>VaR 95.00%</t>
  </si>
  <si>
    <t>VaR 5.00%</t>
  </si>
  <si>
    <t>VaR 1.00%</t>
  </si>
  <si>
    <t>VaR 0.5%</t>
  </si>
  <si>
    <t>VaR 0.1%</t>
  </si>
  <si>
    <t>Interest Rates (parallel shift all maturities)</t>
  </si>
  <si>
    <t>Spread (uniform shift all maturities and assets)</t>
  </si>
  <si>
    <t xml:space="preserve">  Government bonds and loans</t>
  </si>
  <si>
    <t xml:space="preserve">  Corporate bonds and loans</t>
  </si>
  <si>
    <t xml:space="preserve">  Other bonds and loans</t>
  </si>
  <si>
    <t>Derivatives</t>
  </si>
  <si>
    <t>Credit event risk for financial instruments</t>
  </si>
  <si>
    <t>Credit risk Non-Financial Instruments - Counterparty default risk</t>
  </si>
  <si>
    <t>Sum</t>
  </si>
  <si>
    <t>Assets excl. Unit-linked</t>
  </si>
  <si>
    <t>Liabilities excl. Unit-linked</t>
  </si>
  <si>
    <t>VaR 99.60%</t>
  </si>
  <si>
    <t>Participations</t>
  </si>
  <si>
    <t>Sovereign</t>
  </si>
  <si>
    <t>Liquidity</t>
  </si>
  <si>
    <t>Modelled specific risks</t>
  </si>
  <si>
    <t>Pensions</t>
  </si>
  <si>
    <t>Modelled explicitly in its own module</t>
  </si>
  <si>
    <t>Concentration</t>
  </si>
  <si>
    <t>Credit Quality Step 0</t>
  </si>
  <si>
    <t>Credit Quality Step 1</t>
  </si>
  <si>
    <t>Credit Quality Step 2</t>
  </si>
  <si>
    <t>Credit Quality Step 3</t>
  </si>
  <si>
    <t>Credit Quality Step 4</t>
  </si>
  <si>
    <t>Credit Quality Step 5</t>
  </si>
  <si>
    <t>Credit Quality Step 6</t>
  </si>
  <si>
    <t>Other risk</t>
  </si>
  <si>
    <t>Exposure at Default</t>
  </si>
  <si>
    <t>Top 10 Type 1 exposures in terms of impact on SCR</t>
  </si>
  <si>
    <t>Life &amp; health risk and sensitivities</t>
  </si>
  <si>
    <t>Solvency Capital Requirements</t>
  </si>
  <si>
    <t>Mortality risk</t>
  </si>
  <si>
    <t>Longevity risk</t>
  </si>
  <si>
    <t>risk of increase in lapse rates</t>
  </si>
  <si>
    <t>risk of decrease in lapse rates</t>
  </si>
  <si>
    <t>mass lapse risk</t>
  </si>
  <si>
    <t>Life expense risk</t>
  </si>
  <si>
    <t>Life catastrophe risk</t>
  </si>
  <si>
    <t>trend</t>
  </si>
  <si>
    <t xml:space="preserve">level </t>
  </si>
  <si>
    <t>volatility</t>
  </si>
  <si>
    <t>Life SCR and percentiles</t>
  </si>
  <si>
    <t>Medical expense</t>
  </si>
  <si>
    <t>Income protection</t>
  </si>
  <si>
    <t>increase of medical payments</t>
  </si>
  <si>
    <t>decrease of medical payments</t>
  </si>
  <si>
    <t>Basel Level 1 classification mapping
[drop down]</t>
  </si>
  <si>
    <t>Basel Level 2 classification mapping
[drop down]</t>
  </si>
  <si>
    <t>Other exposures (aggregate)</t>
  </si>
  <si>
    <t>Internal scenario classification
[free text]</t>
  </si>
  <si>
    <t>Assets - Liabilities</t>
  </si>
  <si>
    <t>Assets - Liabilities excl. Unit-linked</t>
  </si>
  <si>
    <t>Exposure sensitive to interest rates</t>
  </si>
  <si>
    <t>base case / no shock</t>
  </si>
  <si>
    <t>Exposure sensitive to inflation rates</t>
  </si>
  <si>
    <t>Exposure sensitive to spreads</t>
  </si>
  <si>
    <t>Exposure sensitive to equity values</t>
  </si>
  <si>
    <t>Exposure sensitive to property values</t>
  </si>
  <si>
    <t>Exposure sensitive to exchange rates</t>
  </si>
  <si>
    <t>Exposure sensitive to interest rate volatility</t>
  </si>
  <si>
    <t>Exposure sensitive to equity volatility</t>
  </si>
  <si>
    <t>Equity Volatility down</t>
  </si>
  <si>
    <t>Equity Volatility up</t>
  </si>
  <si>
    <t>Premium and sums insured data</t>
  </si>
  <si>
    <t>Gross Annual Premium</t>
  </si>
  <si>
    <t>Total Sum Insured</t>
  </si>
  <si>
    <t>Direct insurance</t>
  </si>
  <si>
    <t>North East US</t>
  </si>
  <si>
    <t>South East US</t>
  </si>
  <si>
    <t>Mid West US</t>
  </si>
  <si>
    <t xml:space="preserve">Caribbean </t>
  </si>
  <si>
    <t>South America</t>
  </si>
  <si>
    <t>Australia</t>
  </si>
  <si>
    <t>Rest of World</t>
  </si>
  <si>
    <t>Unallocated</t>
  </si>
  <si>
    <t>North America</t>
  </si>
  <si>
    <t>Split of premium income</t>
  </si>
  <si>
    <t>Retrocession</t>
  </si>
  <si>
    <t>Europe</t>
  </si>
  <si>
    <t>Significant other perils</t>
  </si>
  <si>
    <t>Description of other perils</t>
  </si>
  <si>
    <t>mVaR and VaR percentiles - including LAC TP but excluding LAC DT - each as marginal shock in the designated risk</t>
  </si>
  <si>
    <t>mVaR 99.50% w/o transitional on TP</t>
  </si>
  <si>
    <t>mVaR 99.50% w/o transitional on IR</t>
  </si>
  <si>
    <t>mVaR 99.50% w/o VA and w/o other transitionals</t>
  </si>
  <si>
    <t>mVaR 99.50% w/o MA and w/o all the others</t>
  </si>
  <si>
    <t>Which type of VA is used?</t>
  </si>
  <si>
    <t>Sensitivities (values)</t>
  </si>
  <si>
    <t>Instantaneous shock or 1yr projection</t>
  </si>
  <si>
    <t>Insured</t>
  </si>
  <si>
    <t>Intermidiaries</t>
  </si>
  <si>
    <t>Other main exposures 1</t>
  </si>
  <si>
    <t>Other main exposures 2</t>
  </si>
  <si>
    <t>Other main exposures 3</t>
  </si>
  <si>
    <t>Type 2 exposures in terms of impact on SCR</t>
  </si>
  <si>
    <t>Description of exposure</t>
  </si>
  <si>
    <t>Is Basel L1 classification used?</t>
  </si>
  <si>
    <t>Is Basel L1 &amp; L2 classification used?</t>
  </si>
  <si>
    <t>Probability distribution</t>
  </si>
  <si>
    <t>Operational risk - diversification between level 1 items</t>
  </si>
  <si>
    <t>internal unique ID</t>
  </si>
  <si>
    <t>Total undiversified level 2</t>
  </si>
  <si>
    <t>Total undiversified level 1</t>
  </si>
  <si>
    <t>Sum of diversification inside level 2 items</t>
  </si>
  <si>
    <t>catastrophe</t>
  </si>
  <si>
    <t>Mortality risk aggregate</t>
  </si>
  <si>
    <t>Longevity risk aggregate</t>
  </si>
  <si>
    <t>Disability-morbidity risk aggregate</t>
  </si>
  <si>
    <t>Lapse risk aggregate</t>
  </si>
  <si>
    <t>Sum insured</t>
  </si>
  <si>
    <t>Life catastrophe + disability-morbidity</t>
  </si>
  <si>
    <t>Net Written Premiums</t>
  </si>
  <si>
    <t>Net Best Estimate liability + Technical provisions calculated as a whole</t>
  </si>
  <si>
    <t>Life + Health SLT</t>
  </si>
  <si>
    <t>NatCat + Man-made Cat</t>
  </si>
  <si>
    <t>Combined modelled Loss Ratio for Premium and Reserve Risk</t>
  </si>
  <si>
    <t>Combined business plan Loss Ratio for Premium and Reserve Risk</t>
  </si>
  <si>
    <t>Average discount rate used to derive duration</t>
  </si>
  <si>
    <t>Combined reserve &amp; claims duration (years)</t>
  </si>
  <si>
    <t xml:space="preserve">The data provided is on an udiscounted basis. </t>
  </si>
  <si>
    <t xml:space="preserve">The data provided on a discounted basis. </t>
  </si>
  <si>
    <t>Overall</t>
  </si>
  <si>
    <t>Diversified premium risk
excluding explicit Catastrophe Risk</t>
  </si>
  <si>
    <t xml:space="preserve">
Duration of Profit or Loss cashflow (years)</t>
  </si>
  <si>
    <t xml:space="preserve">The data provided is net of reinsurance and on an undiscounted basis. </t>
  </si>
  <si>
    <t>The data provided is gross of reinsurance, on an undiscounted basis.</t>
  </si>
  <si>
    <t>Diversified reserve risk
excluding explicit Catastrophe Risk</t>
  </si>
  <si>
    <t>The data provided is net of reinsurance recoverables, on an udiscounted basis.</t>
  </si>
  <si>
    <t>The data provided is net of reinsurance recoverables, on a discounted basis.</t>
  </si>
  <si>
    <t>Premium risk Internal LoB 1</t>
  </si>
  <si>
    <t>Premium risk Internal LoB 2</t>
  </si>
  <si>
    <t>Premium risk Internal LoB 3</t>
  </si>
  <si>
    <t>Premium risk Internal LoB 4</t>
  </si>
  <si>
    <t>Premium risk Internal LoB 5</t>
  </si>
  <si>
    <t>Premium risk Internal LoB 6</t>
  </si>
  <si>
    <t>Premium risk Internal LoB 7</t>
  </si>
  <si>
    <t>Premium risk Internal LoB 8</t>
  </si>
  <si>
    <t>Premium risk Internal LoB 9</t>
  </si>
  <si>
    <t>Premium risk Internal LoB 10</t>
  </si>
  <si>
    <t>Reserve risk Internal LoB 1</t>
  </si>
  <si>
    <t>Reserve risk Internal LoB 2</t>
  </si>
  <si>
    <t>Reserve risk Internal LoB 3</t>
  </si>
  <si>
    <t>Reserve risk Internal LoB 4</t>
  </si>
  <si>
    <t>Reserve risk Internal LoB 5</t>
  </si>
  <si>
    <t>Reserve risk Internal LoB 6</t>
  </si>
  <si>
    <t>Reserve risk Internal LoB 7</t>
  </si>
  <si>
    <t>Reserve risk Internal LoB 8</t>
  </si>
  <si>
    <t>Reserve risk Internal LoB 9</t>
  </si>
  <si>
    <t>Reserve risk Internal LoB 10</t>
  </si>
  <si>
    <t>Output correlations between undertaking's internal lines of business</t>
  </si>
  <si>
    <t>Total market &amp; credit FinInstr risk</t>
  </si>
  <si>
    <t>Market &amp; Credit FinInstr risk - diversified</t>
  </si>
  <si>
    <t>Total Credit NonFinInstr risk</t>
  </si>
  <si>
    <t>Total Credit NonFinInstr - diversified</t>
  </si>
  <si>
    <t>Health SLT expense risk</t>
  </si>
  <si>
    <t>Minimum disclosure in SFCR</t>
  </si>
  <si>
    <t>Total Business risk - diversified</t>
  </si>
  <si>
    <t>Total Business risk</t>
  </si>
  <si>
    <t>Premium + Reserve + NatCat risk</t>
  </si>
  <si>
    <t xml:space="preserve">  Disability-Morbidity risk</t>
  </si>
  <si>
    <t xml:space="preserve">  Catastrophe risk</t>
  </si>
  <si>
    <t>Pension risk</t>
  </si>
  <si>
    <t>Concentration risk</t>
  </si>
  <si>
    <t>Level risk</t>
  </si>
  <si>
    <t>Trend risk</t>
  </si>
  <si>
    <t>Catastrophe risk</t>
  </si>
  <si>
    <t>Total undiversified Standalone non-life underwriting risk 
Excluding explicit Catastrophe Risk
(Gross of Reinsurance)</t>
  </si>
  <si>
    <t>Non-life underwriting risk - diversification
Excluding explicit Catastrophe Risk
(Gross of Reinsurance)</t>
  </si>
  <si>
    <t>Non-life underwriting risk - diversified
Excluding explicit Catastrophe Risk
(Gross of Reinsurance)</t>
  </si>
  <si>
    <t>Total undiversified Standalone non-life underwriting risk 
Excluding explicit Catastrophe Risk
(Net of Reinsurance)</t>
  </si>
  <si>
    <t>Non-life underwriting risk - diversification
Excluding explicit Catastrophe Risk
(Net of Reinsurance)</t>
  </si>
  <si>
    <t>Non-life underwriting risk - diversified
Excluding explicit Catastrophe Risk
(Net of Reinsurance)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</si>
  <si>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</si>
  <si>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</si>
  <si>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</si>
  <si>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</si>
  <si>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</si>
  <si>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</si>
  <si>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</si>
  <si>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</si>
  <si>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</si>
  <si>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</si>
  <si>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</si>
  <si>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</si>
  <si>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</si>
  <si>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</si>
  <si>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</si>
  <si>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</si>
  <si>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</si>
  <si>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</si>
  <si>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</si>
  <si>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</si>
  <si>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</si>
  <si>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</si>
  <si>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</si>
  <si>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</si>
  <si>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</si>
  <si>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</si>
  <si>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</si>
  <si>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</si>
  <si>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</si>
  <si>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</si>
  <si>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</si>
  <si>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</si>
  <si>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</si>
  <si>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</si>
  <si>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</si>
  <si>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</si>
  <si>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</si>
  <si>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</si>
  <si>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</si>
  <si>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</si>
  <si>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</si>
  <si>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</si>
  <si>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</si>
  <si>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</si>
  <si>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</si>
  <si>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</si>
  <si>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</si>
  <si>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</si>
  <si>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</si>
  <si>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</si>
  <si>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</si>
  <si>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</si>
  <si>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Gross undiscounted linear correlations</t>
  </si>
  <si>
    <t>Gross undiscounted rank correlations</t>
  </si>
  <si>
    <t>Net discounted linear correlations</t>
  </si>
  <si>
    <t>Total undiversified counterparty default risk</t>
  </si>
  <si>
    <t>Counterparty default risk - diversification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</si>
  <si>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</si>
  <si>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</si>
  <si>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</si>
  <si>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</si>
  <si>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</si>
  <si>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</si>
  <si>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</si>
  <si>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</si>
  <si>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</si>
  <si>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</si>
  <si>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</si>
  <si>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</si>
  <si>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R28</t>
  </si>
  <si>
    <t>R29</t>
  </si>
  <si>
    <t>R30</t>
  </si>
  <si>
    <t>R31</t>
  </si>
  <si>
    <t>R32</t>
  </si>
  <si>
    <t>R33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</si>
  <si>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</si>
  <si>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</si>
  <si>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</si>
  <si>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</si>
  <si>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</si>
  <si>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</si>
  <si>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</si>
  <si>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</si>
  <si>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</si>
  <si>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</si>
  <si>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C49</t>
  </si>
  <si>
    <t>C50</t>
  </si>
  <si>
    <t>C51</t>
  </si>
  <si>
    <t>C52</t>
  </si>
  <si>
    <t>C53</t>
  </si>
  <si>
    <t>C54</t>
  </si>
  <si>
    <t>C55</t>
  </si>
  <si>
    <t>C56</t>
  </si>
  <si>
    <t>C57</t>
  </si>
  <si>
    <t>C58</t>
  </si>
  <si>
    <t>C59</t>
  </si>
  <si>
    <t>C60</t>
  </si>
  <si>
    <t>C61</t>
  </si>
  <si>
    <t>C62</t>
  </si>
  <si>
    <t>C63</t>
  </si>
  <si>
    <t>C64</t>
  </si>
  <si>
    <t>C65</t>
  </si>
  <si>
    <t>C66</t>
  </si>
  <si>
    <t>C67</t>
  </si>
  <si>
    <t>C68</t>
  </si>
  <si>
    <t>C69</t>
  </si>
  <si>
    <t>C70</t>
  </si>
  <si>
    <t>C71</t>
  </si>
  <si>
    <t>R27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</si>
  <si>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</si>
  <si>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</si>
  <si>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</si>
  <si>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</si>
  <si>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</si>
  <si>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</si>
  <si>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</si>
  <si>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</si>
  <si>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</si>
  <si>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</si>
  <si>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</si>
  <si>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</si>
  <si>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</si>
  <si>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</si>
  <si>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</si>
  <si>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</si>
  <si>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Market &amp; Credit FinInstr</t>
  </si>
  <si>
    <t>Credit NonFinInstr</t>
  </si>
  <si>
    <t>Liquidity risk</t>
  </si>
  <si>
    <t xml:space="preserve">  Net premium and reserve risk</t>
  </si>
  <si>
    <t xml:space="preserve">  Trend risk</t>
  </si>
  <si>
    <t xml:space="preserve">  Level risk</t>
  </si>
  <si>
    <t>R50</t>
  </si>
  <si>
    <t>R51</t>
  </si>
  <si>
    <t>Type of Health risk modelled in Life &amp; Health?</t>
  </si>
  <si>
    <t>Health SCR and percentiles</t>
  </si>
  <si>
    <t>Health underwriting risk - diversification</t>
  </si>
  <si>
    <t>Health underwriting risk - diversified</t>
  </si>
  <si>
    <t>Total undiversified life + health underwriting risk</t>
  </si>
  <si>
    <t>Life + health underwriting risk - diversification</t>
  </si>
  <si>
    <t>Life + health underwriting risk - diversified</t>
  </si>
  <si>
    <t>Total undiversified health underwriting risk</t>
  </si>
  <si>
    <t>Non-Life + Health NSLT</t>
  </si>
  <si>
    <t>Health NSLT underwriting risk - diversification
Excluding explicit Catastrophe Risk
(Gross of Reinsurance)</t>
  </si>
  <si>
    <t>Health NSLT underwriting risk - diversified
Excluding explicit Catastrophe Risk
(Gross of Reinsurance)</t>
  </si>
  <si>
    <t>Total undiversified Standalone Health NSLT underwriting risk 
Excluding explicit Catastrophe Risk
(Net of Reinsurance)</t>
  </si>
  <si>
    <t>Health NSLT underwriting risk - diversification
Excluding explicit Catastrophe Risk
(Net of Reinsurance)</t>
  </si>
  <si>
    <t>Health NSLT underwriting risk - diversified
Excluding explicit Catastrophe Risk
(Net of Reinsurance)</t>
  </si>
  <si>
    <t>Total undiversified Standalone Health NSLT underwriting risk 
Excluding explicit Catastrophe Risk
(Gross of Reinsurance)</t>
  </si>
  <si>
    <t>Reserve risk Internal LoB XX</t>
  </si>
  <si>
    <t>RXX</t>
  </si>
  <si>
    <t>CXX</t>
  </si>
  <si>
    <t>Premium risk Internal LoB XX</t>
  </si>
  <si>
    <t>Is SCR risk measure for Premium risk centered?</t>
  </si>
  <si>
    <t>Short description of SCR risk measure used for Premium risk</t>
  </si>
  <si>
    <t>Is SCR risk measure for Reserve risk centered?</t>
  </si>
  <si>
    <t>Short description of SCR risk measure used for Reserve risk</t>
  </si>
  <si>
    <t>Is SCR risk measure for Catastrophe risk centered?</t>
  </si>
  <si>
    <t>Short description of SCR risk measure used for Catastrophe risk</t>
  </si>
  <si>
    <t>Annex XII - Structrured Internal Model specific codes</t>
  </si>
  <si>
    <t>Overall Non-Life Gross of reinsurance</t>
  </si>
  <si>
    <t>Overall Non-Life Net of reinsurance</t>
  </si>
  <si>
    <t>Overall Health NSLT Gross of reinsurance</t>
  </si>
  <si>
    <t>Overall Health NSLT Net of reinsurance</t>
  </si>
  <si>
    <t>Other description</t>
  </si>
  <si>
    <t>Mortality &amp; Longevity risk combined aggregate</t>
  </si>
  <si>
    <t>EIOPA-BoS-19-341</t>
  </si>
  <si>
    <t>25-26 June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</si>
</sst>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mediumGray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6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93">
    <xf numFmtId="0" fontId="0" fillId="0" borderId="0" xfId="0"/>
    <xf numFmtId="0" fontId="4" fillId="0" borderId="0" xfId="0" applyFont="1" applyFill="1" applyBorder="1"/>
    <xf numFmtId="3" fontId="4" fillId="0" borderId="0" xfId="0" applyNumberFormat="1" applyFont="1" applyFill="1" applyBorder="1"/>
    <xf numFmtId="0" fontId="5" fillId="0" borderId="5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5" fillId="0" borderId="9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Fill="1" applyBorder="1"/>
    <xf numFmtId="0" fontId="4" fillId="0" borderId="0" xfId="0" applyFont="1"/>
    <xf numFmtId="0" fontId="4" fillId="0" borderId="5" xfId="0" applyFont="1" applyFill="1" applyBorder="1"/>
    <xf numFmtId="0" fontId="4" fillId="0" borderId="5" xfId="0" applyFont="1" applyBorder="1" applyAlignment="1">
      <alignment horizontal="center" wrapText="1"/>
    </xf>
    <xf numFmtId="0" fontId="0" fillId="0" borderId="0" xfId="0" quotePrefix="1" applyFont="1" applyAlignment="1">
      <alignment horizontal="right"/>
    </xf>
    <xf numFmtId="0" fontId="0" fillId="0" borderId="0" xfId="0" applyFont="1" applyBorder="1"/>
    <xf numFmtId="0" fontId="0" fillId="0" borderId="0" xfId="0" quotePrefix="1" applyFont="1" applyBorder="1" applyAlignment="1">
      <alignment horizontal="right"/>
    </xf>
    <xf numFmtId="0" fontId="4" fillId="0" borderId="0" xfId="0" applyFont="1" applyFill="1" applyBorder="1" applyAlignment="1">
      <alignment horizontal="left" vertical="center" readingOrder="1"/>
    </xf>
    <xf numFmtId="0" fontId="0" fillId="0" borderId="1" xfId="0" applyFont="1" applyBorder="1"/>
    <xf numFmtId="0" fontId="7" fillId="0" borderId="0" xfId="0" applyFont="1" applyFill="1" applyBorder="1" applyAlignment="1">
      <alignment vertical="center" wrapText="1" readingOrder="1"/>
    </xf>
    <xf numFmtId="0" fontId="7" fillId="0" borderId="7" xfId="0" applyFont="1" applyFill="1" applyBorder="1" applyAlignment="1">
      <alignment vertical="center" readingOrder="1"/>
    </xf>
    <xf numFmtId="0" fontId="7" fillId="0" borderId="7" xfId="0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left" vertical="center" readingOrder="1"/>
    </xf>
    <xf numFmtId="3" fontId="4" fillId="0" borderId="0" xfId="1" applyNumberFormat="1" applyFont="1" applyFill="1" applyBorder="1" applyAlignment="1">
      <alignment horizontal="right" vertical="center" readingOrder="1"/>
    </xf>
    <xf numFmtId="0" fontId="7" fillId="0" borderId="0" xfId="0" applyFont="1" applyFill="1" applyBorder="1" applyAlignment="1">
      <alignment horizontal="left" vertical="center" wrapText="1" readingOrder="1"/>
    </xf>
    <xf numFmtId="0" fontId="4" fillId="0" borderId="6" xfId="0" applyFont="1" applyFill="1" applyBorder="1" applyAlignment="1">
      <alignment horizontal="left" vertical="center" indent="1" readingOrder="1"/>
    </xf>
    <xf numFmtId="0" fontId="4" fillId="0" borderId="6" xfId="0" applyFont="1" applyFill="1" applyBorder="1" applyAlignment="1">
      <alignment horizontal="left" vertical="center" indent="2" readingOrder="1"/>
    </xf>
    <xf numFmtId="0" fontId="5" fillId="4" borderId="0" xfId="7" applyFont="1" applyFill="1" applyAlignment="1" applyProtection="1">
      <alignment vertical="center"/>
    </xf>
    <xf numFmtId="3" fontId="0" fillId="4" borderId="0" xfId="8" applyNumberFormat="1" applyFont="1" applyFill="1" applyBorder="1" applyAlignment="1" applyProtection="1">
      <alignment vertical="center"/>
      <protection locked="0"/>
    </xf>
    <xf numFmtId="0" fontId="4" fillId="0" borderId="5" xfId="0" applyFont="1" applyBorder="1"/>
    <xf numFmtId="0" fontId="0" fillId="0" borderId="0" xfId="0" applyFont="1"/>
    <xf numFmtId="0" fontId="0" fillId="0" borderId="5" xfId="0" applyFont="1" applyBorder="1"/>
    <xf numFmtId="0" fontId="7" fillId="0" borderId="6" xfId="0" applyFont="1" applyFill="1" applyBorder="1" applyAlignment="1">
      <alignment horizontal="left" vertical="center" readingOrder="1"/>
    </xf>
    <xf numFmtId="0" fontId="7" fillId="0" borderId="6" xfId="0" applyFont="1" applyFill="1" applyBorder="1" applyAlignment="1">
      <alignment horizontal="left" vertical="center" wrapText="1" readingOrder="1"/>
    </xf>
    <xf numFmtId="0" fontId="8" fillId="0" borderId="5" xfId="0" applyFont="1" applyFill="1" applyBorder="1" applyAlignment="1">
      <alignment horizontal="center" vertical="center" wrapText="1" readingOrder="1"/>
    </xf>
    <xf numFmtId="0" fontId="8" fillId="0" borderId="0" xfId="0" applyFont="1" applyFill="1" applyBorder="1" applyAlignment="1">
      <alignment horizontal="center" vertical="center" wrapText="1" readingOrder="1"/>
    </xf>
    <xf numFmtId="3" fontId="9" fillId="2" borderId="5" xfId="1" applyNumberFormat="1" applyFont="1" applyFill="1" applyBorder="1" applyAlignment="1">
      <alignment horizontal="right" vertical="center" readingOrder="1"/>
    </xf>
    <xf numFmtId="0" fontId="0" fillId="0" borderId="0" xfId="0" applyFont="1" applyFill="1" applyBorder="1"/>
    <xf numFmtId="0" fontId="0" fillId="4" borderId="0" xfId="7" applyFont="1" applyFill="1" applyAlignment="1" applyProtection="1">
      <alignment vertical="center"/>
    </xf>
    <xf numFmtId="3" fontId="11" fillId="0" borderId="10" xfId="8" applyNumberFormat="1" applyFont="1" applyFill="1" applyBorder="1" applyAlignment="1" applyProtection="1">
      <alignment vertical="center"/>
      <protection locked="0"/>
    </xf>
    <xf numFmtId="0" fontId="0" fillId="4" borderId="0" xfId="7" applyFont="1" applyFill="1" applyBorder="1" applyAlignment="1" applyProtection="1">
      <alignment vertical="center"/>
    </xf>
    <xf numFmtId="3" fontId="11" fillId="0" borderId="0" xfId="8" applyNumberFormat="1" applyFont="1" applyFill="1" applyBorder="1" applyAlignment="1" applyProtection="1">
      <alignment vertical="center"/>
      <protection locked="0"/>
    </xf>
    <xf numFmtId="3" fontId="11" fillId="0" borderId="8" xfId="8" applyNumberFormat="1" applyFont="1" applyFill="1" applyBorder="1" applyAlignment="1" applyProtection="1">
      <alignment vertical="center"/>
      <protection locked="0"/>
    </xf>
    <xf numFmtId="0" fontId="12" fillId="4" borderId="0" xfId="7" applyFont="1" applyFill="1" applyBorder="1" applyAlignment="1" applyProtection="1">
      <alignment horizontal="center" vertical="center"/>
    </xf>
    <xf numFmtId="0" fontId="0" fillId="2" borderId="5" xfId="0" applyFont="1" applyFill="1" applyBorder="1"/>
    <xf numFmtId="0" fontId="0" fillId="0" borderId="6" xfId="0" applyFont="1" applyBorder="1" applyAlignment="1">
      <alignment horizontal="left" indent="1"/>
    </xf>
    <xf numFmtId="0" fontId="4" fillId="0" borderId="5" xfId="0" applyFont="1" applyFill="1" applyBorder="1" applyAlignment="1">
      <alignment wrapText="1"/>
    </xf>
    <xf numFmtId="0" fontId="0" fillId="4" borderId="0" xfId="0" quotePrefix="1" applyFont="1" applyFill="1" applyAlignment="1">
      <alignment horizontal="right"/>
    </xf>
    <xf numFmtId="0" fontId="0" fillId="5" borderId="0" xfId="0" applyFont="1" applyFill="1"/>
    <xf numFmtId="0" fontId="0" fillId="0" borderId="0" xfId="0" applyFont="1" applyBorder="1" applyAlignment="1">
      <alignment horizontal="center"/>
    </xf>
    <xf numFmtId="0" fontId="7" fillId="0" borderId="13" xfId="0" applyFont="1" applyFill="1" applyBorder="1" applyAlignment="1">
      <alignment vertical="center" readingOrder="1"/>
    </xf>
    <xf numFmtId="0" fontId="0" fillId="0" borderId="13" xfId="0" applyFont="1" applyBorder="1"/>
    <xf numFmtId="0" fontId="7" fillId="0" borderId="13" xfId="0" applyFont="1" applyBorder="1" applyAlignment="1">
      <alignment horizontal="center" wrapText="1"/>
    </xf>
    <xf numFmtId="0" fontId="4" fillId="0" borderId="13" xfId="0" applyFont="1" applyBorder="1"/>
    <xf numFmtId="0" fontId="4" fillId="0" borderId="13" xfId="0" applyFont="1" applyBorder="1" applyAlignment="1">
      <alignment horizontal="center" wrapText="1"/>
    </xf>
    <xf numFmtId="0" fontId="5" fillId="0" borderId="13" xfId="0" applyFont="1" applyBorder="1"/>
    <xf numFmtId="0" fontId="7" fillId="0" borderId="12" xfId="0" applyFont="1" applyFill="1" applyBorder="1" applyAlignment="1">
      <alignment vertical="center" readingOrder="1"/>
    </xf>
    <xf numFmtId="0" fontId="7" fillId="0" borderId="6" xfId="0" applyFont="1" applyFill="1" applyBorder="1" applyAlignment="1">
      <alignment vertical="center" readingOrder="1"/>
    </xf>
    <xf numFmtId="0" fontId="4" fillId="0" borderId="12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left" vertical="center" readingOrder="1"/>
    </xf>
    <xf numFmtId="0" fontId="4" fillId="0" borderId="13" xfId="0" applyFont="1" applyFill="1" applyBorder="1" applyAlignment="1">
      <alignment horizontal="center" vertical="center" wrapText="1" readingOrder="1"/>
    </xf>
    <xf numFmtId="0" fontId="4" fillId="0" borderId="13" xfId="0" applyFont="1" applyFill="1" applyBorder="1" applyAlignment="1">
      <alignment horizontal="left" vertical="center" readingOrder="1"/>
    </xf>
    <xf numFmtId="0" fontId="4" fillId="0" borderId="6" xfId="0" applyFont="1" applyFill="1" applyBorder="1" applyAlignment="1">
      <alignment horizontal="left" vertical="center" wrapText="1" readingOrder="1"/>
    </xf>
    <xf numFmtId="0" fontId="0" fillId="0" borderId="13" xfId="0" applyFont="1" applyBorder="1" applyAlignment="1">
      <alignment horizontal="center" vertical="center" wrapText="1"/>
    </xf>
    <xf numFmtId="0" fontId="0" fillId="0" borderId="7" xfId="0" applyFont="1" applyBorder="1"/>
    <xf numFmtId="0" fontId="5" fillId="0" borderId="14" xfId="0" applyFont="1" applyBorder="1" applyAlignment="1">
      <alignment horizontal="center" vertical="center" wrapText="1"/>
    </xf>
    <xf numFmtId="0" fontId="0" fillId="0" borderId="13" xfId="0" quotePrefix="1" applyFont="1" applyBorder="1" applyAlignment="1">
      <alignment horizontal="center"/>
    </xf>
    <xf numFmtId="0" fontId="0" fillId="0" borderId="13" xfId="0" quotePrefix="1" applyFont="1" applyBorder="1" applyAlignment="1">
      <alignment horizontal="left"/>
    </xf>
    <xf numFmtId="0" fontId="0" fillId="0" borderId="0" xfId="0" quotePrefix="1" applyFont="1" applyBorder="1" applyAlignment="1">
      <alignment horizontal="left"/>
    </xf>
    <xf numFmtId="0" fontId="0" fillId="0" borderId="0" xfId="0" applyFont="1" applyFill="1"/>
    <xf numFmtId="0" fontId="0" fillId="0" borderId="13" xfId="0" applyFont="1" applyFill="1" applyBorder="1"/>
    <xf numFmtId="0" fontId="9" fillId="0" borderId="13" xfId="0" applyFont="1" applyFill="1" applyBorder="1" applyAlignment="1">
      <alignment horizontal="center" vertical="center" wrapText="1" readingOrder="1"/>
    </xf>
    <xf numFmtId="0" fontId="8" fillId="0" borderId="14" xfId="0" applyFont="1" applyFill="1" applyBorder="1" applyAlignment="1">
      <alignment horizontal="center" vertical="center" wrapText="1" readingOrder="1"/>
    </xf>
    <xf numFmtId="0" fontId="5" fillId="4" borderId="13" xfId="7" applyFont="1" applyFill="1" applyBorder="1" applyAlignment="1" applyProtection="1">
      <alignment vertical="center"/>
    </xf>
    <xf numFmtId="0" fontId="0" fillId="4" borderId="13" xfId="7" applyFont="1" applyFill="1" applyBorder="1" applyAlignment="1" applyProtection="1">
      <alignment vertical="center"/>
    </xf>
    <xf numFmtId="10" fontId="0" fillId="4" borderId="13" xfId="7" applyNumberFormat="1" applyFont="1" applyFill="1" applyBorder="1" applyProtection="1"/>
    <xf numFmtId="0" fontId="4" fillId="0" borderId="5" xfId="0" applyFont="1" applyBorder="1" applyAlignment="1">
      <alignment horizontal="center"/>
    </xf>
    <xf numFmtId="0" fontId="4" fillId="0" borderId="0" xfId="0" applyFont="1" applyFill="1" applyBorder="1" applyAlignment="1">
      <alignment vertical="center" wrapText="1" readingOrder="1"/>
    </xf>
    <xf numFmtId="0" fontId="8" fillId="0" borderId="0" xfId="0" applyFont="1" applyFill="1" applyBorder="1" applyAlignment="1">
      <alignment horizontal="left" vertical="center" wrapText="1" readingOrder="1"/>
    </xf>
    <xf numFmtId="0" fontId="8" fillId="0" borderId="0" xfId="0" applyFont="1" applyFill="1" applyBorder="1" applyAlignment="1">
      <alignment vertical="center" wrapText="1" readingOrder="1"/>
    </xf>
    <xf numFmtId="0" fontId="8" fillId="0" borderId="0" xfId="0" applyFont="1" applyFill="1" applyBorder="1" applyAlignment="1">
      <alignment horizontal="center" vertical="center" readingOrder="1"/>
    </xf>
    <xf numFmtId="0" fontId="9" fillId="0" borderId="13" xfId="0" applyFont="1" applyFill="1" applyBorder="1" applyAlignment="1">
      <alignment horizontal="center" vertical="center" readingOrder="1"/>
    </xf>
    <xf numFmtId="0" fontId="9" fillId="0" borderId="13" xfId="0" applyFont="1" applyFill="1" applyBorder="1" applyAlignment="1">
      <alignment horizontal="left" vertical="center" readingOrder="1"/>
    </xf>
    <xf numFmtId="0" fontId="9" fillId="0" borderId="0" xfId="0" applyFont="1" applyFill="1" applyBorder="1" applyAlignment="1">
      <alignment horizontal="center" vertical="center" readingOrder="1"/>
    </xf>
    <xf numFmtId="0" fontId="9" fillId="0" borderId="7" xfId="0" applyFont="1" applyFill="1" applyBorder="1" applyAlignment="1">
      <alignment horizontal="center" wrapText="1" readingOrder="1"/>
    </xf>
    <xf numFmtId="0" fontId="8" fillId="0" borderId="2" xfId="0" applyFont="1" applyFill="1" applyBorder="1" applyAlignment="1">
      <alignment horizontal="left" vertical="center" readingOrder="1"/>
    </xf>
    <xf numFmtId="0" fontId="9" fillId="0" borderId="6" xfId="0" applyFont="1" applyFill="1" applyBorder="1" applyAlignment="1">
      <alignment horizontal="left" vertical="center" readingOrder="1"/>
    </xf>
    <xf numFmtId="0" fontId="8" fillId="0" borderId="0" xfId="0" applyFont="1" applyFill="1" applyBorder="1" applyAlignment="1">
      <alignment horizontal="left" vertical="center" readingOrder="1"/>
    </xf>
    <xf numFmtId="3" fontId="9" fillId="0" borderId="0" xfId="1" applyNumberFormat="1" applyFont="1" applyFill="1" applyBorder="1" applyAlignment="1">
      <alignment horizontal="right" vertical="center" readingOrder="1"/>
    </xf>
    <xf numFmtId="0" fontId="9" fillId="0" borderId="0" xfId="0" applyFont="1" applyFill="1" applyBorder="1" applyAlignment="1">
      <alignment horizontal="left" vertical="center" readingOrder="1"/>
    </xf>
    <xf numFmtId="0" fontId="0" fillId="0" borderId="0" xfId="0" applyFont="1" applyBorder="1" applyAlignment="1">
      <alignment horizontal="right"/>
    </xf>
    <xf numFmtId="0" fontId="8" fillId="0" borderId="2" xfId="0" applyFont="1" applyFill="1" applyBorder="1" applyAlignment="1">
      <alignment horizontal="left" vertical="center" wrapText="1" readingOrder="1"/>
    </xf>
    <xf numFmtId="0" fontId="0" fillId="0" borderId="0" xfId="0" applyFont="1" applyAlignment="1"/>
    <xf numFmtId="0" fontId="0" fillId="2" borderId="5" xfId="0" applyFont="1" applyFill="1" applyBorder="1" applyAlignment="1"/>
    <xf numFmtId="0" fontId="0" fillId="2" borderId="5" xfId="0" applyFont="1" applyFill="1" applyBorder="1" applyAlignment="1">
      <alignment readingOrder="1"/>
    </xf>
    <xf numFmtId="0" fontId="0" fillId="0" borderId="0" xfId="0" quotePrefix="1" applyFont="1" applyFill="1" applyBorder="1" applyAlignment="1">
      <alignment horizontal="right"/>
    </xf>
    <xf numFmtId="0" fontId="9" fillId="0" borderId="5" xfId="0" applyFont="1" applyFill="1" applyBorder="1" applyAlignment="1">
      <alignment horizontal="center" vertical="center" readingOrder="1"/>
    </xf>
    <xf numFmtId="0" fontId="9" fillId="0" borderId="5" xfId="0" applyFont="1" applyFill="1" applyBorder="1" applyAlignment="1">
      <alignment horizontal="center" vertical="center" wrapText="1" readingOrder="1"/>
    </xf>
    <xf numFmtId="0" fontId="0" fillId="4" borderId="13" xfId="7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>
      <alignment horizontal="center" vertical="center" wrapText="1" readingOrder="1"/>
    </xf>
    <xf numFmtId="0" fontId="8" fillId="0" borderId="13" xfId="0" applyFont="1" applyFill="1" applyBorder="1" applyAlignment="1">
      <alignment horizontal="center" vertical="center" wrapText="1" readingOrder="1"/>
    </xf>
    <xf numFmtId="0" fontId="5" fillId="0" borderId="6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7" fillId="0" borderId="13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4" fillId="0" borderId="4" xfId="0" applyFont="1" applyFill="1" applyBorder="1" applyAlignment="1">
      <alignment horizontal="center" vertical="center" wrapText="1" readingOrder="1"/>
    </xf>
    <xf numFmtId="0" fontId="13" fillId="0" borderId="0" xfId="0" applyFont="1"/>
    <xf numFmtId="0" fontId="5" fillId="0" borderId="13" xfId="0" applyFont="1" applyBorder="1" applyAlignment="1">
      <alignment horizontal="center" wrapText="1"/>
    </xf>
    <xf numFmtId="0" fontId="5" fillId="0" borderId="13" xfId="0" applyFont="1" applyFill="1" applyBorder="1"/>
    <xf numFmtId="0" fontId="5" fillId="3" borderId="13" xfId="0" applyFont="1" applyFill="1" applyBorder="1"/>
    <xf numFmtId="0" fontId="0" fillId="3" borderId="13" xfId="0" applyFont="1" applyFill="1" applyBorder="1"/>
    <xf numFmtId="0" fontId="0" fillId="0" borderId="13" xfId="0" applyFont="1" applyBorder="1" applyAlignment="1">
      <alignment horizontal="left"/>
    </xf>
    <xf numFmtId="0" fontId="8" fillId="0" borderId="13" xfId="0" applyFont="1" applyFill="1" applyBorder="1" applyAlignment="1">
      <alignment horizontal="left" vertical="center" readingOrder="1"/>
    </xf>
    <xf numFmtId="0" fontId="0" fillId="2" borderId="13" xfId="0" applyFont="1" applyFill="1" applyBorder="1"/>
    <xf numFmtId="0" fontId="7" fillId="0" borderId="13" xfId="0" applyFont="1" applyFill="1" applyBorder="1" applyAlignment="1">
      <alignment horizontal="left" vertical="center" readingOrder="1"/>
    </xf>
    <xf numFmtId="0" fontId="5" fillId="0" borderId="13" xfId="0" applyFont="1" applyFill="1" applyBorder="1" applyAlignment="1">
      <alignment wrapText="1"/>
    </xf>
    <xf numFmtId="3" fontId="9" fillId="2" borderId="13" xfId="1" applyNumberFormat="1" applyFont="1" applyFill="1" applyBorder="1" applyAlignment="1">
      <alignment horizontal="right" vertical="center" readingOrder="1"/>
    </xf>
    <xf numFmtId="0" fontId="8" fillId="0" borderId="13" xfId="0" applyFont="1" applyFill="1" applyBorder="1" applyAlignment="1">
      <alignment horizontal="left" vertical="center" wrapText="1" readingOrder="1"/>
    </xf>
    <xf numFmtId="0" fontId="0" fillId="0" borderId="13" xfId="0" applyFont="1" applyBorder="1" applyAlignment="1">
      <alignment horizontal="left" indent="1"/>
    </xf>
    <xf numFmtId="3" fontId="7" fillId="0" borderId="6" xfId="1" applyNumberFormat="1" applyFont="1" applyFill="1" applyBorder="1" applyAlignment="1">
      <alignment horizontal="left" vertical="center" readingOrder="1"/>
    </xf>
    <xf numFmtId="0" fontId="5" fillId="0" borderId="13" xfId="0" applyFont="1" applyBorder="1" applyAlignment="1">
      <alignment horizontal="left"/>
    </xf>
    <xf numFmtId="0" fontId="5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left" wrapText="1"/>
    </xf>
    <xf numFmtId="0" fontId="7" fillId="0" borderId="13" xfId="0" applyFont="1" applyBorder="1"/>
    <xf numFmtId="0" fontId="4" fillId="0" borderId="0" xfId="0" applyFont="1" applyBorder="1"/>
    <xf numFmtId="0" fontId="4" fillId="0" borderId="13" xfId="0" applyFont="1" applyFill="1" applyBorder="1"/>
    <xf numFmtId="0" fontId="8" fillId="0" borderId="6" xfId="0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center" vertical="center" readingOrder="1"/>
    </xf>
    <xf numFmtId="0" fontId="0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 readingOrder="1"/>
    </xf>
    <xf numFmtId="0" fontId="7" fillId="0" borderId="5" xfId="0" applyFont="1" applyFill="1" applyBorder="1" applyAlignment="1">
      <alignment horizontal="center" vertical="center" wrapText="1" readingOrder="1"/>
    </xf>
    <xf numFmtId="0" fontId="7" fillId="0" borderId="5" xfId="0" applyFont="1" applyFill="1" applyBorder="1" applyAlignment="1">
      <alignment vertical="center" readingOrder="1"/>
    </xf>
    <xf numFmtId="0" fontId="4" fillId="0" borderId="7" xfId="0" applyFont="1" applyFill="1" applyBorder="1" applyAlignment="1">
      <alignment horizontal="center" vertical="center" wrapText="1" readingOrder="1"/>
    </xf>
    <xf numFmtId="0" fontId="7" fillId="0" borderId="5" xfId="0" applyFont="1" applyFill="1" applyBorder="1" applyAlignment="1">
      <alignment horizontal="left" vertical="center" readingOrder="1"/>
    </xf>
    <xf numFmtId="0" fontId="7" fillId="0" borderId="0" xfId="0" applyFont="1" applyFill="1" applyBorder="1" applyAlignment="1">
      <alignment horizontal="center" vertical="center" readingOrder="1"/>
    </xf>
    <xf numFmtId="0" fontId="7" fillId="0" borderId="7" xfId="0" applyFont="1" applyFill="1" applyBorder="1" applyAlignment="1">
      <alignment horizontal="center" vertical="center" readingOrder="1"/>
    </xf>
    <xf numFmtId="0" fontId="4" fillId="0" borderId="7" xfId="0" applyFont="1" applyFill="1" applyBorder="1" applyAlignment="1">
      <alignment horizontal="center" wrapText="1" readingOrder="1"/>
    </xf>
    <xf numFmtId="0" fontId="7" fillId="0" borderId="2" xfId="0" applyFont="1" applyFill="1" applyBorder="1" applyAlignment="1">
      <alignment horizontal="left" vertical="center" readingOrder="1"/>
    </xf>
    <xf numFmtId="0" fontId="4" fillId="0" borderId="2" xfId="0" applyFont="1" applyFill="1" applyBorder="1" applyAlignment="1">
      <alignment horizontal="left" vertical="center" readingOrder="1"/>
    </xf>
    <xf numFmtId="3" fontId="4" fillId="0" borderId="2" xfId="1" applyNumberFormat="1" applyFont="1" applyFill="1" applyBorder="1" applyAlignment="1">
      <alignment horizontal="left" vertical="center" readingOrder="1"/>
    </xf>
    <xf numFmtId="0" fontId="4" fillId="0" borderId="1" xfId="0" applyFont="1" applyFill="1" applyBorder="1" applyAlignment="1">
      <alignment horizontal="left" vertical="center" wrapText="1" readingOrder="1"/>
    </xf>
    <xf numFmtId="0" fontId="4" fillId="0" borderId="1" xfId="2" applyFont="1" applyFill="1" applyBorder="1" applyAlignment="1">
      <alignment horizontal="left" vertical="center" readingOrder="1"/>
    </xf>
    <xf numFmtId="0" fontId="5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 readingOrder="1"/>
    </xf>
    <xf numFmtId="0" fontId="7" fillId="0" borderId="3" xfId="0" applyFont="1" applyFill="1" applyBorder="1" applyAlignment="1">
      <alignment horizontal="center" vertical="center" readingOrder="1"/>
    </xf>
    <xf numFmtId="0" fontId="7" fillId="0" borderId="4" xfId="0" applyFont="1" applyFill="1" applyBorder="1" applyAlignment="1">
      <alignment horizontal="center" vertical="center" readingOrder="1"/>
    </xf>
    <xf numFmtId="0" fontId="7" fillId="0" borderId="6" xfId="0" applyFont="1" applyFill="1" applyBorder="1" applyAlignment="1">
      <alignment horizontal="center" vertical="center" wrapText="1" readingOrder="1"/>
    </xf>
    <xf numFmtId="0" fontId="7" fillId="0" borderId="3" xfId="0" applyFont="1" applyFill="1" applyBorder="1" applyAlignment="1">
      <alignment horizontal="center" vertical="center" wrapText="1" readingOrder="1"/>
    </xf>
    <xf numFmtId="0" fontId="7" fillId="0" borderId="4" xfId="0" applyFont="1" applyFill="1" applyBorder="1" applyAlignment="1">
      <alignment horizontal="center" vertical="center" wrapText="1" readingOrder="1"/>
    </xf>
    <xf numFmtId="0" fontId="8" fillId="0" borderId="6" xfId="0" applyFont="1" applyFill="1" applyBorder="1" applyAlignment="1">
      <alignment horizontal="center" vertical="center" readingOrder="1"/>
    </xf>
    <xf numFmtId="0" fontId="8" fillId="0" borderId="3" xfId="0" applyFont="1" applyFill="1" applyBorder="1" applyAlignment="1">
      <alignment horizontal="center" vertical="center" readingOrder="1"/>
    </xf>
    <xf numFmtId="0" fontId="8" fillId="0" borderId="4" xfId="0" applyFont="1" applyFill="1" applyBorder="1" applyAlignment="1">
      <alignment horizontal="center" vertical="center" readingOrder="1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4" borderId="13" xfId="7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>
      <alignment horizontal="center" vertical="center" wrapText="1" readingOrder="1"/>
    </xf>
    <xf numFmtId="0" fontId="8" fillId="0" borderId="4" xfId="0" applyFont="1" applyFill="1" applyBorder="1" applyAlignment="1">
      <alignment horizontal="center" vertical="center" wrapText="1" readingOrder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0" fillId="0" borderId="13" xfId="0" applyFont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 readingOrder="1"/>
    </xf>
    <xf numFmtId="0" fontId="0" fillId="0" borderId="4" xfId="0" applyFont="1" applyBorder="1" applyAlignment="1">
      <alignment horizontal="center" vertical="center" wrapText="1" readingOrder="1"/>
    </xf>
    <xf numFmtId="0" fontId="5" fillId="0" borderId="6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 readingOrder="1"/>
    </xf>
    <xf numFmtId="0" fontId="5" fillId="0" borderId="3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 readingOrder="1"/>
    </xf>
    <xf numFmtId="0" fontId="4" fillId="0" borderId="4" xfId="0" applyFont="1" applyFill="1" applyBorder="1" applyAlignment="1">
      <alignment horizontal="center" vertical="center" readingOrder="1"/>
    </xf>
    <xf numFmtId="0" fontId="7" fillId="0" borderId="13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4" fillId="0" borderId="4" xfId="0" applyFont="1" applyFill="1" applyBorder="1" applyAlignment="1">
      <alignment horizontal="center" vertical="center" wrapText="1" readingOrder="1"/>
    </xf>
    <xf numFmtId="0" fontId="7" fillId="0" borderId="13" xfId="0" applyFont="1" applyFill="1" applyBorder="1" applyAlignment="1">
      <alignment horizontal="center" vertical="center" readingOrder="1"/>
    </xf>
    <xf numFmtId="0" fontId="3" fillId="0" borderId="0" xfId="4"/>
    <xf numFmtId="0" fontId="3" fillId="0" borderId="0" xfId="4" applyBorder="1" applyAlignment="1">
      <alignment horizontal="center"/>
    </xf>
    <xf numFmtId="0" fontId="14" fillId="0" borderId="0" xfId="13" applyFont="1" applyFill="1"/>
  </cellXfs>
  <cellStyles count="14">
    <cellStyle name="Comma" xfId="1" builtinId="3"/>
    <cellStyle name="Comma 2" xfId="3"/>
    <cellStyle name="Comma 3" xfId="5"/>
    <cellStyle name="Comma 3 2" xfId="10"/>
    <cellStyle name="Comma 3 3" xfId="11"/>
    <cellStyle name="Comma 4" xfId="9"/>
    <cellStyle name="DPM_CellCode" xfId="12"/>
    <cellStyle name="Normal" xfId="0" builtinId="0"/>
    <cellStyle name="Normal 11" xfId="2"/>
    <cellStyle name="Normal 2" xfId="4"/>
    <cellStyle name="Normal 5" xfId="7"/>
    <cellStyle name="Normalny 2" xfId="13"/>
    <cellStyle name="Percent 2" xfId="6"/>
    <cellStyle name="Percent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0"/>
  <sheetViews>
    <sheetView showGridLines="0" workbookViewId="0">
      <selection sqref="A1:XFD4"/>
    </sheetView>
  </sheetViews>
  <sheetFormatPr defaultColWidth="9.1796875" defaultRowHeight="14.5" x14ac:dyDescent="0.35"/>
  <cols>
    <col min="1" max="1" width="9.1796875" style="28"/>
    <col min="2" max="2" width="45.26953125" style="28" bestFit="1" customWidth="1"/>
    <col min="3" max="3" width="4.1796875" style="28" bestFit="1" customWidth="1"/>
    <col min="4" max="4" width="24.453125" style="28" bestFit="1" customWidth="1"/>
    <col min="5" max="5" width="20.7265625" style="28" bestFit="1" customWidth="1"/>
    <col min="6" max="6" width="9.1796875" style="28" customWidth="1"/>
    <col min="7" max="8" width="9.1796875" style="28"/>
    <col min="9" max="9" width="28.7265625" style="28" bestFit="1" customWidth="1"/>
    <col min="10" max="10" width="10.26953125" style="28" customWidth="1"/>
    <col min="11" max="11" width="21.453125" style="28" bestFit="1" customWidth="1"/>
    <col min="12" max="12" width="11" style="28" customWidth="1"/>
    <col min="13" max="13" width="12.26953125" style="28" customWidth="1"/>
    <col min="14" max="14" width="8.453125" style="28" bestFit="1" customWidth="1"/>
    <col min="15" max="15" width="12.453125" style="28" bestFit="1" customWidth="1"/>
    <col min="16" max="16" width="11.54296875" style="28" bestFit="1" customWidth="1"/>
    <col min="17" max="17" width="21.453125" style="28" bestFit="1" customWidth="1"/>
    <col min="18" max="16384" width="9.1796875" style="28"/>
  </cols>
  <sheetData>
    <row r="1" spans="1:17" x14ac:dyDescent="0.35">
      <c r="A1" s="105" t="s">
        <v>515</v>
      </c>
    </row>
    <row r="2" spans="1:17" s="190" customFormat="1" ht="12.5" x14ac:dyDescent="0.25">
      <c r="D2" s="191"/>
    </row>
    <row r="3" spans="1:17" s="190" customFormat="1" ht="12.5" x14ac:dyDescent="0.25">
      <c r="B3" s="190" t="s">
        <v>522</v>
      </c>
    </row>
    <row r="4" spans="1:17" s="190" customFormat="1" x14ac:dyDescent="0.35">
      <c r="B4" s="192" t="s">
        <v>523</v>
      </c>
    </row>
    <row r="5" spans="1:17" x14ac:dyDescent="0.35">
      <c r="A5" s="105"/>
    </row>
    <row r="6" spans="1:17" x14ac:dyDescent="0.35">
      <c r="B6" s="142" t="s">
        <v>107</v>
      </c>
      <c r="C6" s="142"/>
      <c r="D6" s="142"/>
      <c r="I6" s="143" t="s">
        <v>200</v>
      </c>
      <c r="J6" s="143"/>
      <c r="K6" s="143"/>
      <c r="L6" s="143"/>
      <c r="M6" s="143"/>
      <c r="N6" s="143"/>
      <c r="O6" s="143"/>
      <c r="P6" s="143"/>
      <c r="Q6" s="143"/>
    </row>
    <row r="7" spans="1:17" x14ac:dyDescent="0.35">
      <c r="B7" s="144" t="s">
        <v>340</v>
      </c>
      <c r="C7" s="144"/>
      <c r="D7" s="144"/>
      <c r="I7" s="9"/>
      <c r="J7" s="9"/>
      <c r="K7" s="9"/>
      <c r="L7" s="9"/>
      <c r="M7" s="9"/>
      <c r="N7" s="9"/>
      <c r="O7" s="9"/>
      <c r="P7" s="9"/>
      <c r="Q7" s="9"/>
    </row>
    <row r="8" spans="1:17" ht="43.5" x14ac:dyDescent="0.35">
      <c r="B8" s="100" t="s">
        <v>106</v>
      </c>
      <c r="C8" s="99"/>
      <c r="D8" s="106" t="s">
        <v>53</v>
      </c>
      <c r="I8" s="27"/>
      <c r="J8" s="27"/>
      <c r="K8" s="11" t="s">
        <v>202</v>
      </c>
      <c r="L8" s="11" t="s">
        <v>482</v>
      </c>
      <c r="M8" s="11" t="s">
        <v>483</v>
      </c>
      <c r="N8" s="74" t="s">
        <v>126</v>
      </c>
      <c r="O8" s="74" t="s">
        <v>127</v>
      </c>
      <c r="P8" s="74" t="s">
        <v>128</v>
      </c>
      <c r="Q8" s="74" t="s">
        <v>129</v>
      </c>
    </row>
    <row r="9" spans="1:17" x14ac:dyDescent="0.35">
      <c r="B9" s="6"/>
      <c r="C9" s="6"/>
      <c r="D9" s="101" t="s">
        <v>357</v>
      </c>
      <c r="I9" s="27"/>
      <c r="J9" s="27"/>
      <c r="K9" s="74" t="s">
        <v>357</v>
      </c>
      <c r="L9" s="74" t="s">
        <v>358</v>
      </c>
      <c r="M9" s="74" t="s">
        <v>359</v>
      </c>
      <c r="N9" s="74" t="s">
        <v>360</v>
      </c>
      <c r="O9" s="74" t="s">
        <v>361</v>
      </c>
      <c r="P9" s="74" t="s">
        <v>362</v>
      </c>
      <c r="Q9" s="74" t="s">
        <v>363</v>
      </c>
    </row>
    <row r="10" spans="1:17" x14ac:dyDescent="0.35">
      <c r="B10" s="107" t="s">
        <v>121</v>
      </c>
      <c r="C10" s="68" t="s">
        <v>383</v>
      </c>
      <c r="D10" s="49" t="str">
        <f>"TOT_SCR_XXX_" &amp; $C10 &amp; "_" &amp; D$9</f>
        <v>TOT_SCR_XXX_R1_C1</v>
      </c>
      <c r="I10" s="27" t="s">
        <v>132</v>
      </c>
      <c r="J10" s="27" t="s">
        <v>383</v>
      </c>
      <c r="K10" s="29" t="str">
        <f>"TOT_MSR_XXX_" &amp; $J10 &amp; "_" &amp; K$9</f>
        <v>TOT_MSR_XXX_R1_C1</v>
      </c>
      <c r="L10" s="29" t="str">
        <f t="shared" ref="L10:Q10" si="0">"TOT_MSR_XXX_" &amp; $J10 &amp; "_" &amp; L$9</f>
        <v>TOT_MSR_XXX_R1_C2</v>
      </c>
      <c r="M10" s="29" t="str">
        <f t="shared" si="0"/>
        <v>TOT_MSR_XXX_R1_C3</v>
      </c>
      <c r="N10" s="29" t="str">
        <f t="shared" si="0"/>
        <v>TOT_MSR_XXX_R1_C4</v>
      </c>
      <c r="O10" s="29" t="str">
        <f t="shared" si="0"/>
        <v>TOT_MSR_XXX_R1_C5</v>
      </c>
      <c r="P10" s="29" t="str">
        <f t="shared" si="0"/>
        <v>TOT_MSR_XXX_R1_C6</v>
      </c>
      <c r="Q10" s="29" t="str">
        <f t="shared" si="0"/>
        <v>TOT_MSR_XXX_R1_C7</v>
      </c>
    </row>
    <row r="11" spans="1:17" x14ac:dyDescent="0.35">
      <c r="B11" s="108" t="s">
        <v>130</v>
      </c>
      <c r="C11" s="109" t="s">
        <v>384</v>
      </c>
      <c r="D11" s="49" t="str">
        <f>"TOT_SCR_XXX_" &amp; $C11 &amp; "_" &amp; D$9</f>
        <v>TOT_SCR_XXX_R2_C1</v>
      </c>
      <c r="I11" s="27" t="s">
        <v>198</v>
      </c>
      <c r="J11" s="27" t="s">
        <v>384</v>
      </c>
      <c r="K11" s="29" t="str">
        <f t="shared" ref="K11:Q22" si="1">"TOT_MSR_XXX_" &amp; $J11 &amp; "_" &amp; K$9</f>
        <v>TOT_MSR_XXX_R2_C1</v>
      </c>
      <c r="L11" s="29" t="str">
        <f t="shared" si="1"/>
        <v>TOT_MSR_XXX_R2_C2</v>
      </c>
      <c r="M11" s="29" t="str">
        <f t="shared" si="1"/>
        <v>TOT_MSR_XXX_R2_C3</v>
      </c>
      <c r="N11" s="29" t="str">
        <f t="shared" si="1"/>
        <v>TOT_MSR_XXX_R2_C4</v>
      </c>
      <c r="O11" s="29" t="str">
        <f t="shared" si="1"/>
        <v>TOT_MSR_XXX_R2_C5</v>
      </c>
      <c r="P11" s="29" t="str">
        <f t="shared" si="1"/>
        <v>TOT_MSR_XXX_R2_C6</v>
      </c>
      <c r="Q11" s="29" t="str">
        <f t="shared" si="1"/>
        <v>TOT_MSR_XXX_R2_C7</v>
      </c>
    </row>
    <row r="12" spans="1:17" x14ac:dyDescent="0.35">
      <c r="B12" s="108" t="s">
        <v>119</v>
      </c>
      <c r="C12" s="109" t="s">
        <v>385</v>
      </c>
      <c r="D12" s="49" t="str">
        <f t="shared" ref="D12:D60" si="2">"TOT_SCR_XXX_" &amp; $C12 &amp; "_" &amp; D$9</f>
        <v>TOT_SCR_XXX_R3_C1</v>
      </c>
      <c r="I12" s="27" t="s">
        <v>197</v>
      </c>
      <c r="J12" s="27" t="s">
        <v>385</v>
      </c>
      <c r="K12" s="29" t="str">
        <f t="shared" si="1"/>
        <v>TOT_MSR_XXX_R3_C1</v>
      </c>
      <c r="L12" s="29" t="str">
        <f t="shared" si="1"/>
        <v>TOT_MSR_XXX_R3_C2</v>
      </c>
      <c r="M12" s="29" t="str">
        <f t="shared" si="1"/>
        <v>TOT_MSR_XXX_R3_C3</v>
      </c>
      <c r="N12" s="29" t="str">
        <f t="shared" si="1"/>
        <v>TOT_MSR_XXX_R3_C4</v>
      </c>
      <c r="O12" s="29" t="str">
        <f t="shared" si="1"/>
        <v>TOT_MSR_XXX_R3_C5</v>
      </c>
      <c r="P12" s="29" t="str">
        <f t="shared" si="1"/>
        <v>TOT_MSR_XXX_R3_C6</v>
      </c>
      <c r="Q12" s="29" t="str">
        <f t="shared" si="1"/>
        <v>TOT_MSR_XXX_R3_C7</v>
      </c>
    </row>
    <row r="13" spans="1:17" x14ac:dyDescent="0.35">
      <c r="B13" s="108" t="s">
        <v>101</v>
      </c>
      <c r="C13" s="109" t="s">
        <v>386</v>
      </c>
      <c r="D13" s="49" t="str">
        <f t="shared" si="2"/>
        <v>TOT_SCR_XXX_R4_C1</v>
      </c>
      <c r="I13" s="27" t="s">
        <v>199</v>
      </c>
      <c r="J13" s="27" t="s">
        <v>386</v>
      </c>
      <c r="K13" s="29" t="str">
        <f t="shared" si="1"/>
        <v>TOT_MSR_XXX_R4_C1</v>
      </c>
      <c r="L13" s="29" t="str">
        <f t="shared" si="1"/>
        <v>TOT_MSR_XXX_R4_C2</v>
      </c>
      <c r="M13" s="29" t="str">
        <f t="shared" si="1"/>
        <v>TOT_MSR_XXX_R4_C3</v>
      </c>
      <c r="N13" s="29" t="str">
        <f t="shared" si="1"/>
        <v>TOT_MSR_XXX_R4_C4</v>
      </c>
      <c r="O13" s="29" t="str">
        <f t="shared" si="1"/>
        <v>TOT_MSR_XXX_R4_C5</v>
      </c>
      <c r="P13" s="29" t="str">
        <f t="shared" si="1"/>
        <v>TOT_MSR_XXX_R4_C6</v>
      </c>
      <c r="Q13" s="29" t="str">
        <f t="shared" si="1"/>
        <v>TOT_MSR_XXX_R4_C7</v>
      </c>
    </row>
    <row r="14" spans="1:17" x14ac:dyDescent="0.35">
      <c r="B14" s="109" t="s">
        <v>102</v>
      </c>
      <c r="C14" s="109" t="s">
        <v>387</v>
      </c>
      <c r="D14" s="49" t="str">
        <f t="shared" si="2"/>
        <v>TOT_SCR_XXX_R5_C1</v>
      </c>
      <c r="I14" s="10" t="s">
        <v>201</v>
      </c>
      <c r="J14" s="27" t="s">
        <v>387</v>
      </c>
      <c r="K14" s="29" t="str">
        <f t="shared" si="1"/>
        <v>TOT_MSR_XXX_R5_C1</v>
      </c>
      <c r="L14" s="29" t="str">
        <f t="shared" si="1"/>
        <v>TOT_MSR_XXX_R5_C2</v>
      </c>
      <c r="M14" s="29" t="str">
        <f t="shared" si="1"/>
        <v>TOT_MSR_XXX_R5_C3</v>
      </c>
      <c r="N14" s="29" t="str">
        <f t="shared" si="1"/>
        <v>TOT_MSR_XXX_R5_C4</v>
      </c>
      <c r="O14" s="29" t="str">
        <f t="shared" si="1"/>
        <v>TOT_MSR_XXX_R5_C5</v>
      </c>
      <c r="P14" s="29" t="str">
        <f t="shared" si="1"/>
        <v>TOT_MSR_XXX_R5_C6</v>
      </c>
      <c r="Q14" s="29" t="str">
        <f t="shared" si="1"/>
        <v>TOT_MSR_XXX_R5_C7</v>
      </c>
    </row>
    <row r="15" spans="1:17" x14ac:dyDescent="0.35">
      <c r="B15" s="109" t="s">
        <v>120</v>
      </c>
      <c r="C15" s="109" t="s">
        <v>388</v>
      </c>
      <c r="D15" s="49" t="str">
        <f t="shared" si="2"/>
        <v>TOT_SCR_XXX_R6_C1</v>
      </c>
      <c r="I15" s="10" t="s">
        <v>203</v>
      </c>
      <c r="J15" s="27" t="s">
        <v>388</v>
      </c>
      <c r="K15" s="29" t="str">
        <f t="shared" si="1"/>
        <v>TOT_MSR_XXX_R6_C1</v>
      </c>
      <c r="L15" s="29" t="str">
        <f t="shared" si="1"/>
        <v>TOT_MSR_XXX_R6_C2</v>
      </c>
      <c r="M15" s="29" t="str">
        <f t="shared" si="1"/>
        <v>TOT_MSR_XXX_R6_C3</v>
      </c>
      <c r="N15" s="29" t="str">
        <f t="shared" si="1"/>
        <v>TOT_MSR_XXX_R6_C4</v>
      </c>
      <c r="O15" s="29" t="str">
        <f t="shared" si="1"/>
        <v>TOT_MSR_XXX_R6_C5</v>
      </c>
      <c r="P15" s="29" t="str">
        <f t="shared" si="1"/>
        <v>TOT_MSR_XXX_R6_C6</v>
      </c>
      <c r="Q15" s="29" t="str">
        <f t="shared" si="1"/>
        <v>TOT_MSR_XXX_R6_C7</v>
      </c>
    </row>
    <row r="16" spans="1:17" x14ac:dyDescent="0.35">
      <c r="B16" s="49" t="s">
        <v>1</v>
      </c>
      <c r="C16" s="49" t="s">
        <v>389</v>
      </c>
      <c r="D16" s="49" t="str">
        <f t="shared" si="2"/>
        <v>TOT_SCR_XXX_R7_C1</v>
      </c>
      <c r="I16" s="10" t="s">
        <v>173</v>
      </c>
      <c r="J16" s="27" t="s">
        <v>389</v>
      </c>
      <c r="K16" s="29" t="str">
        <f t="shared" si="1"/>
        <v>TOT_MSR_XXX_R7_C1</v>
      </c>
      <c r="L16" s="29" t="str">
        <f t="shared" si="1"/>
        <v>TOT_MSR_XXX_R7_C2</v>
      </c>
      <c r="M16" s="29" t="str">
        <f t="shared" si="1"/>
        <v>TOT_MSR_XXX_R7_C3</v>
      </c>
      <c r="N16" s="29" t="str">
        <f t="shared" si="1"/>
        <v>TOT_MSR_XXX_R7_C4</v>
      </c>
      <c r="O16" s="29" t="str">
        <f t="shared" si="1"/>
        <v>TOT_MSR_XXX_R7_C5</v>
      </c>
      <c r="P16" s="29" t="str">
        <f t="shared" si="1"/>
        <v>TOT_MSR_XXX_R7_C6</v>
      </c>
      <c r="Q16" s="29" t="str">
        <f t="shared" si="1"/>
        <v>TOT_MSR_XXX_R7_C7</v>
      </c>
    </row>
    <row r="17" spans="2:17" x14ac:dyDescent="0.35">
      <c r="B17" s="49" t="s">
        <v>16</v>
      </c>
      <c r="C17" s="49" t="s">
        <v>390</v>
      </c>
      <c r="D17" s="49" t="str">
        <f t="shared" si="2"/>
        <v>TOT_SCR_XXX_R8_C1</v>
      </c>
      <c r="I17" s="10" t="s">
        <v>41</v>
      </c>
      <c r="J17" s="27" t="s">
        <v>390</v>
      </c>
      <c r="K17" s="29" t="str">
        <f t="shared" si="1"/>
        <v>TOT_MSR_XXX_R8_C1</v>
      </c>
      <c r="L17" s="29" t="str">
        <f t="shared" si="1"/>
        <v>TOT_MSR_XXX_R8_C2</v>
      </c>
      <c r="M17" s="29" t="str">
        <f t="shared" si="1"/>
        <v>TOT_MSR_XXX_R8_C3</v>
      </c>
      <c r="N17" s="29" t="str">
        <f t="shared" si="1"/>
        <v>TOT_MSR_XXX_R8_C4</v>
      </c>
      <c r="O17" s="29" t="str">
        <f t="shared" si="1"/>
        <v>TOT_MSR_XXX_R8_C5</v>
      </c>
      <c r="P17" s="29" t="str">
        <f t="shared" si="1"/>
        <v>TOT_MSR_XXX_R8_C6</v>
      </c>
      <c r="Q17" s="29" t="str">
        <f t="shared" si="1"/>
        <v>TOT_MSR_XXX_R8_C7</v>
      </c>
    </row>
    <row r="18" spans="2:17" ht="29" x14ac:dyDescent="0.35">
      <c r="B18" s="49" t="s">
        <v>3</v>
      </c>
      <c r="C18" s="49" t="s">
        <v>391</v>
      </c>
      <c r="D18" s="49" t="str">
        <f t="shared" si="2"/>
        <v>TOT_SCR_XXX_R9_C1</v>
      </c>
      <c r="I18" s="44" t="s">
        <v>295</v>
      </c>
      <c r="J18" s="27" t="s">
        <v>391</v>
      </c>
      <c r="K18" s="29" t="str">
        <f t="shared" si="1"/>
        <v>TOT_MSR_XXX_R9_C1</v>
      </c>
      <c r="L18" s="34"/>
      <c r="M18" s="34"/>
      <c r="N18" s="34"/>
      <c r="O18" s="34"/>
      <c r="P18" s="34"/>
      <c r="Q18" s="34"/>
    </row>
    <row r="19" spans="2:17" x14ac:dyDescent="0.35">
      <c r="B19" s="49" t="s">
        <v>4</v>
      </c>
      <c r="C19" s="49" t="s">
        <v>392</v>
      </c>
      <c r="D19" s="49" t="str">
        <f t="shared" si="2"/>
        <v>TOT_SCR_XXX_R10_C1</v>
      </c>
      <c r="I19" s="44" t="s">
        <v>298</v>
      </c>
      <c r="J19" s="27" t="s">
        <v>392</v>
      </c>
      <c r="K19" s="29" t="str">
        <f t="shared" si="1"/>
        <v>TOT_MSR_XXX_R10_C1</v>
      </c>
      <c r="L19" s="34"/>
      <c r="M19" s="34"/>
      <c r="N19" s="34"/>
      <c r="O19" s="34"/>
      <c r="P19" s="34"/>
      <c r="Q19" s="34"/>
    </row>
    <row r="20" spans="2:17" x14ac:dyDescent="0.35">
      <c r="B20" s="49" t="s">
        <v>17</v>
      </c>
      <c r="C20" s="49" t="s">
        <v>393</v>
      </c>
      <c r="D20" s="49" t="str">
        <f t="shared" si="2"/>
        <v>TOT_SCR_XXX_R11_C1</v>
      </c>
      <c r="I20" s="44" t="s">
        <v>299</v>
      </c>
      <c r="J20" s="27" t="s">
        <v>393</v>
      </c>
      <c r="K20" s="29" t="str">
        <f t="shared" si="1"/>
        <v>TOT_MSR_XXX_R11_C1</v>
      </c>
      <c r="L20" s="34"/>
      <c r="M20" s="34"/>
      <c r="N20" s="34"/>
      <c r="O20" s="34"/>
      <c r="P20" s="34"/>
      <c r="Q20" s="34"/>
    </row>
    <row r="21" spans="2:17" x14ac:dyDescent="0.35">
      <c r="B21" s="49" t="s">
        <v>21</v>
      </c>
      <c r="C21" s="49" t="s">
        <v>394</v>
      </c>
      <c r="D21" s="49" t="str">
        <f t="shared" si="2"/>
        <v>TOT_SCR_XXX_R12_C1</v>
      </c>
      <c r="I21" s="44" t="s">
        <v>343</v>
      </c>
      <c r="J21" s="27" t="s">
        <v>394</v>
      </c>
      <c r="K21" s="29" t="str">
        <f t="shared" si="1"/>
        <v>TOT_MSR_XXX_R12_C1</v>
      </c>
      <c r="L21" s="34"/>
      <c r="M21" s="34"/>
      <c r="N21" s="34"/>
      <c r="O21" s="34"/>
      <c r="P21" s="34"/>
      <c r="Q21" s="34"/>
    </row>
    <row r="22" spans="2:17" x14ac:dyDescent="0.35">
      <c r="B22" s="49" t="s">
        <v>20</v>
      </c>
      <c r="C22" s="49" t="s">
        <v>395</v>
      </c>
      <c r="D22" s="49" t="str">
        <f t="shared" si="2"/>
        <v>TOT_SCR_XXX_R13_C1</v>
      </c>
      <c r="I22" s="44" t="s">
        <v>498</v>
      </c>
      <c r="J22" s="27" t="s">
        <v>395</v>
      </c>
      <c r="K22" s="29" t="str">
        <f t="shared" si="1"/>
        <v>TOT_MSR_XXX_R13_C1</v>
      </c>
      <c r="L22" s="34"/>
      <c r="M22" s="34"/>
      <c r="N22" s="34"/>
      <c r="O22" s="34"/>
      <c r="P22" s="34"/>
      <c r="Q22" s="34"/>
    </row>
    <row r="23" spans="2:17" x14ac:dyDescent="0.35">
      <c r="B23" s="49" t="s">
        <v>147</v>
      </c>
      <c r="C23" s="49" t="s">
        <v>396</v>
      </c>
      <c r="D23" s="49" t="str">
        <f t="shared" si="2"/>
        <v>TOT_SCR_XXX_R14_C1</v>
      </c>
    </row>
    <row r="24" spans="2:17" x14ac:dyDescent="0.35">
      <c r="B24" s="49" t="s">
        <v>2</v>
      </c>
      <c r="C24" s="49" t="s">
        <v>397</v>
      </c>
      <c r="D24" s="49" t="str">
        <f t="shared" si="2"/>
        <v>TOT_SCR_XXX_R15_C1</v>
      </c>
    </row>
    <row r="25" spans="2:17" x14ac:dyDescent="0.35">
      <c r="B25" s="108" t="s">
        <v>335</v>
      </c>
      <c r="C25" s="109" t="s">
        <v>398</v>
      </c>
      <c r="D25" s="49" t="str">
        <f t="shared" si="2"/>
        <v>TOT_SCR_XXX_R16_C1</v>
      </c>
    </row>
    <row r="26" spans="2:17" x14ac:dyDescent="0.35">
      <c r="B26" s="108" t="s">
        <v>336</v>
      </c>
      <c r="C26" s="109" t="s">
        <v>399</v>
      </c>
      <c r="D26" s="49" t="str">
        <f t="shared" si="2"/>
        <v>TOT_SCR_XXX_R17_C1</v>
      </c>
    </row>
    <row r="27" spans="2:17" x14ac:dyDescent="0.35">
      <c r="B27" s="53" t="s">
        <v>173</v>
      </c>
      <c r="C27" s="49" t="s">
        <v>400</v>
      </c>
      <c r="D27" s="49" t="str">
        <f t="shared" si="2"/>
        <v>TOT_SCR_XXX_R18_C1</v>
      </c>
    </row>
    <row r="28" spans="2:17" x14ac:dyDescent="0.35">
      <c r="B28" s="53" t="s">
        <v>41</v>
      </c>
      <c r="C28" s="49" t="s">
        <v>401</v>
      </c>
      <c r="D28" s="49" t="str">
        <f t="shared" si="2"/>
        <v>TOT_SCR_XXX_R19_C1</v>
      </c>
    </row>
    <row r="29" spans="2:17" x14ac:dyDescent="0.35">
      <c r="B29" s="107" t="s">
        <v>197</v>
      </c>
      <c r="C29" s="49" t="s">
        <v>402</v>
      </c>
      <c r="D29" s="49" t="str">
        <f t="shared" si="2"/>
        <v>TOT_SCR_XXX_R20_C1</v>
      </c>
    </row>
    <row r="30" spans="2:17" x14ac:dyDescent="0.35">
      <c r="B30" s="107" t="s">
        <v>484</v>
      </c>
      <c r="C30" s="49" t="s">
        <v>403</v>
      </c>
      <c r="D30" s="49" t="str">
        <f t="shared" si="2"/>
        <v>TOT_SCR_XXX_R21_C1</v>
      </c>
    </row>
    <row r="31" spans="2:17" x14ac:dyDescent="0.35">
      <c r="B31" s="107" t="s">
        <v>346</v>
      </c>
      <c r="C31" s="49" t="s">
        <v>404</v>
      </c>
      <c r="D31" s="49" t="str">
        <f t="shared" si="2"/>
        <v>TOT_SCR_XXX_R22_C1</v>
      </c>
    </row>
    <row r="32" spans="2:17" x14ac:dyDescent="0.35">
      <c r="B32" s="107" t="s">
        <v>347</v>
      </c>
      <c r="C32" s="49" t="s">
        <v>405</v>
      </c>
      <c r="D32" s="49" t="str">
        <f t="shared" si="2"/>
        <v>TOT_SCR_XXX_R23_C1</v>
      </c>
    </row>
    <row r="33" spans="2:4" x14ac:dyDescent="0.35">
      <c r="B33" s="108" t="s">
        <v>342</v>
      </c>
      <c r="C33" s="109" t="s">
        <v>406</v>
      </c>
      <c r="D33" s="49" t="str">
        <f t="shared" si="2"/>
        <v>TOT_SCR_XXX_R24_C1</v>
      </c>
    </row>
    <row r="34" spans="2:4" x14ac:dyDescent="0.35">
      <c r="B34" s="108" t="s">
        <v>341</v>
      </c>
      <c r="C34" s="109" t="s">
        <v>407</v>
      </c>
      <c r="D34" s="49" t="str">
        <f t="shared" si="2"/>
        <v>TOT_SCR_XXX_R25_C1</v>
      </c>
    </row>
    <row r="35" spans="2:4" x14ac:dyDescent="0.35">
      <c r="B35" s="49" t="s">
        <v>108</v>
      </c>
      <c r="C35" s="49" t="s">
        <v>408</v>
      </c>
      <c r="D35" s="49" t="str">
        <f t="shared" si="2"/>
        <v>TOT_SCR_XXX_R26_C1</v>
      </c>
    </row>
    <row r="36" spans="2:4" x14ac:dyDescent="0.35">
      <c r="B36" s="49" t="s">
        <v>109</v>
      </c>
      <c r="C36" s="49" t="s">
        <v>465</v>
      </c>
      <c r="D36" s="49" t="str">
        <f t="shared" si="2"/>
        <v>TOT_SCR_XXX_R27_C1</v>
      </c>
    </row>
    <row r="37" spans="2:4" x14ac:dyDescent="0.35">
      <c r="B37" s="49" t="s">
        <v>110</v>
      </c>
      <c r="C37" s="49" t="s">
        <v>426</v>
      </c>
      <c r="D37" s="49" t="str">
        <f t="shared" si="2"/>
        <v>TOT_SCR_XXX_R28_C1</v>
      </c>
    </row>
    <row r="38" spans="2:4" x14ac:dyDescent="0.35">
      <c r="B38" s="110" t="s">
        <v>111</v>
      </c>
      <c r="C38" s="49" t="s">
        <v>427</v>
      </c>
      <c r="D38" s="49" t="str">
        <f t="shared" si="2"/>
        <v>TOT_SCR_XXX_R29_C1</v>
      </c>
    </row>
    <row r="39" spans="2:4" x14ac:dyDescent="0.35">
      <c r="B39" s="110" t="s">
        <v>485</v>
      </c>
      <c r="C39" s="49" t="s">
        <v>428</v>
      </c>
      <c r="D39" s="49" t="str">
        <f t="shared" si="2"/>
        <v>TOT_SCR_XXX_R30_C1</v>
      </c>
    </row>
    <row r="40" spans="2:4" x14ac:dyDescent="0.35">
      <c r="B40" s="49" t="s">
        <v>112</v>
      </c>
      <c r="C40" s="49" t="s">
        <v>429</v>
      </c>
      <c r="D40" s="49" t="str">
        <f t="shared" si="2"/>
        <v>TOT_SCR_XXX_R31_C1</v>
      </c>
    </row>
    <row r="41" spans="2:4" x14ac:dyDescent="0.35">
      <c r="B41" s="49" t="s">
        <v>113</v>
      </c>
      <c r="C41" s="49" t="s">
        <v>430</v>
      </c>
      <c r="D41" s="49" t="str">
        <f t="shared" si="2"/>
        <v>TOT_SCR_XXX_R32_C1</v>
      </c>
    </row>
    <row r="42" spans="2:4" x14ac:dyDescent="0.35">
      <c r="B42" s="108" t="s">
        <v>114</v>
      </c>
      <c r="C42" s="109" t="s">
        <v>431</v>
      </c>
      <c r="D42" s="49" t="str">
        <f t="shared" si="2"/>
        <v>TOT_SCR_XXX_R33_C1</v>
      </c>
    </row>
    <row r="43" spans="2:4" x14ac:dyDescent="0.35">
      <c r="B43" s="108" t="s">
        <v>122</v>
      </c>
      <c r="C43" s="109" t="s">
        <v>466</v>
      </c>
      <c r="D43" s="49" t="str">
        <f t="shared" si="2"/>
        <v>TOT_SCR_XXX_R34_C1</v>
      </c>
    </row>
    <row r="44" spans="2:4" x14ac:dyDescent="0.35">
      <c r="B44" s="49" t="s">
        <v>103</v>
      </c>
      <c r="C44" s="49" t="s">
        <v>467</v>
      </c>
      <c r="D44" s="49" t="str">
        <f t="shared" si="2"/>
        <v>TOT_SCR_XXX_R35_C1</v>
      </c>
    </row>
    <row r="45" spans="2:4" x14ac:dyDescent="0.35">
      <c r="B45" s="49" t="s">
        <v>104</v>
      </c>
      <c r="C45" s="49" t="s">
        <v>468</v>
      </c>
      <c r="D45" s="49" t="str">
        <f t="shared" si="2"/>
        <v>TOT_SCR_XXX_R36_C1</v>
      </c>
    </row>
    <row r="46" spans="2:4" x14ac:dyDescent="0.35">
      <c r="B46" s="49" t="s">
        <v>344</v>
      </c>
      <c r="C46" s="49" t="s">
        <v>469</v>
      </c>
      <c r="D46" s="49" t="str">
        <f t="shared" si="2"/>
        <v>TOT_SCR_XXX_R37_C1</v>
      </c>
    </row>
    <row r="47" spans="2:4" x14ac:dyDescent="0.35">
      <c r="B47" s="49" t="s">
        <v>116</v>
      </c>
      <c r="C47" s="49" t="s">
        <v>470</v>
      </c>
      <c r="D47" s="49" t="str">
        <f t="shared" si="2"/>
        <v>TOT_SCR_XXX_R38_C1</v>
      </c>
    </row>
    <row r="48" spans="2:4" x14ac:dyDescent="0.35">
      <c r="B48" s="49" t="s">
        <v>115</v>
      </c>
      <c r="C48" s="49" t="s">
        <v>471</v>
      </c>
      <c r="D48" s="49" t="str">
        <f t="shared" si="2"/>
        <v>TOT_SCR_XXX_R39_C1</v>
      </c>
    </row>
    <row r="49" spans="2:5" x14ac:dyDescent="0.35">
      <c r="B49" s="49" t="s">
        <v>345</v>
      </c>
      <c r="C49" s="49" t="s">
        <v>472</v>
      </c>
      <c r="D49" s="49" t="str">
        <f t="shared" si="2"/>
        <v>TOT_SCR_XXX_R40_C1</v>
      </c>
    </row>
    <row r="50" spans="2:5" x14ac:dyDescent="0.35">
      <c r="B50" s="49" t="s">
        <v>486</v>
      </c>
      <c r="C50" s="49" t="s">
        <v>473</v>
      </c>
      <c r="D50" s="49" t="str">
        <f t="shared" si="2"/>
        <v>TOT_SCR_XXX_R41_C1</v>
      </c>
    </row>
    <row r="51" spans="2:5" x14ac:dyDescent="0.35">
      <c r="B51" s="49" t="s">
        <v>487</v>
      </c>
      <c r="C51" s="49" t="s">
        <v>474</v>
      </c>
      <c r="D51" s="49" t="str">
        <f t="shared" si="2"/>
        <v>TOT_SCR_XXX_R42_C1</v>
      </c>
    </row>
    <row r="52" spans="2:5" x14ac:dyDescent="0.35">
      <c r="B52" s="108" t="s">
        <v>117</v>
      </c>
      <c r="C52" s="109" t="s">
        <v>475</v>
      </c>
      <c r="D52" s="49" t="str">
        <f t="shared" si="2"/>
        <v>TOT_SCR_XXX_R43_C1</v>
      </c>
    </row>
    <row r="53" spans="2:5" x14ac:dyDescent="0.35">
      <c r="B53" s="108" t="s">
        <v>123</v>
      </c>
      <c r="C53" s="109" t="s">
        <v>476</v>
      </c>
      <c r="D53" s="49" t="str">
        <f t="shared" si="2"/>
        <v>TOT_SCR_XXX_R44_C1</v>
      </c>
    </row>
    <row r="54" spans="2:5" x14ac:dyDescent="0.35">
      <c r="B54" s="107" t="s">
        <v>118</v>
      </c>
      <c r="C54" s="49" t="s">
        <v>477</v>
      </c>
      <c r="D54" s="49" t="str">
        <f t="shared" si="2"/>
        <v>TOT_SCR_XXX_R45_C1</v>
      </c>
    </row>
    <row r="55" spans="2:5" x14ac:dyDescent="0.35">
      <c r="B55" s="107" t="s">
        <v>105</v>
      </c>
      <c r="C55" s="49" t="s">
        <v>478</v>
      </c>
      <c r="D55" s="49" t="str">
        <f t="shared" si="2"/>
        <v>TOT_SCR_XXX_R46_C1</v>
      </c>
    </row>
    <row r="56" spans="2:5" x14ac:dyDescent="0.35">
      <c r="B56" s="108" t="s">
        <v>337</v>
      </c>
      <c r="C56" s="109" t="s">
        <v>479</v>
      </c>
      <c r="D56" s="49" t="str">
        <f t="shared" si="2"/>
        <v>TOT_SCR_XXX_R47_C1</v>
      </c>
    </row>
    <row r="57" spans="2:5" x14ac:dyDescent="0.35">
      <c r="B57" s="108" t="s">
        <v>338</v>
      </c>
      <c r="C57" s="109" t="s">
        <v>480</v>
      </c>
      <c r="D57" s="49" t="str">
        <f t="shared" si="2"/>
        <v>TOT_SCR_XXX_R48_C1</v>
      </c>
    </row>
    <row r="58" spans="2:5" x14ac:dyDescent="0.35">
      <c r="B58" s="108" t="s">
        <v>124</v>
      </c>
      <c r="C58" s="109" t="s">
        <v>481</v>
      </c>
      <c r="D58" s="49" t="str">
        <f t="shared" si="2"/>
        <v>TOT_SCR_XXX_R49_C1</v>
      </c>
    </row>
    <row r="59" spans="2:5" x14ac:dyDescent="0.35">
      <c r="B59" s="108" t="s">
        <v>125</v>
      </c>
      <c r="C59" s="109" t="s">
        <v>488</v>
      </c>
      <c r="D59" s="49" t="str">
        <f t="shared" si="2"/>
        <v>TOT_SCR_XXX_R50_C1</v>
      </c>
    </row>
    <row r="60" spans="2:5" x14ac:dyDescent="0.35">
      <c r="B60" s="108" t="s">
        <v>211</v>
      </c>
      <c r="C60" s="109" t="s">
        <v>489</v>
      </c>
      <c r="D60" s="49" t="str">
        <f t="shared" si="2"/>
        <v>TOT_SCR_XXX_R51_C1</v>
      </c>
      <c r="E60" s="49" t="str">
        <f>"TOT_SCR_XXX_" &amp; $C60 &amp; "_C2"</f>
        <v>TOT_SCR_XXX_R51_C2</v>
      </c>
    </row>
  </sheetData>
  <mergeCells count="3">
    <mergeCell ref="B6:D6"/>
    <mergeCell ref="I6:Q6"/>
    <mergeCell ref="B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J69"/>
  <sheetViews>
    <sheetView showGridLines="0" workbookViewId="0">
      <selection sqref="A1:XFD4"/>
    </sheetView>
  </sheetViews>
  <sheetFormatPr defaultColWidth="9.1796875" defaultRowHeight="14.5" x14ac:dyDescent="0.35"/>
  <cols>
    <col min="1" max="1" width="9.1796875" style="28"/>
    <col min="2" max="2" width="43.453125" style="28" bestFit="1" customWidth="1"/>
    <col min="3" max="3" width="19.1796875" style="28" bestFit="1" customWidth="1"/>
    <col min="4" max="4" width="22" style="28" bestFit="1" customWidth="1"/>
    <col min="5" max="5" width="22.54296875" style="28" customWidth="1"/>
    <col min="6" max="6" width="16.26953125" style="28" customWidth="1"/>
    <col min="7" max="7" width="18.1796875" style="28" customWidth="1"/>
    <col min="8" max="8" width="23.1796875" style="28" bestFit="1" customWidth="1"/>
    <col min="9" max="9" width="18.81640625" style="28" bestFit="1" customWidth="1"/>
    <col min="10" max="10" width="22.81640625" style="28" customWidth="1"/>
    <col min="11" max="11" width="14.54296875" style="28" bestFit="1" customWidth="1"/>
    <col min="12" max="12" width="11.453125" style="28" bestFit="1" customWidth="1"/>
    <col min="13" max="13" width="12.26953125" style="28" bestFit="1" customWidth="1"/>
    <col min="14" max="14" width="11" style="28" customWidth="1"/>
    <col min="15" max="15" width="12.26953125" style="28" customWidth="1"/>
    <col min="16" max="17" width="13.1796875" style="28" customWidth="1"/>
    <col min="18" max="18" width="12.453125" style="28" customWidth="1"/>
    <col min="19" max="19" width="13.81640625" style="28" customWidth="1"/>
    <col min="20" max="21" width="12.7265625" style="28" customWidth="1"/>
    <col min="22" max="22" width="13.7265625" style="28" customWidth="1"/>
    <col min="23" max="23" width="11.26953125" style="28" customWidth="1"/>
    <col min="24" max="24" width="12" style="28" customWidth="1"/>
    <col min="25" max="25" width="13.26953125" style="28" customWidth="1"/>
    <col min="26" max="26" width="11" style="28" customWidth="1"/>
    <col min="27" max="28" width="9.1796875" style="28"/>
    <col min="29" max="29" width="24" style="28" bestFit="1" customWidth="1"/>
    <col min="30" max="16384" width="9.1796875" style="28"/>
  </cols>
  <sheetData>
    <row r="1" spans="1:36" x14ac:dyDescent="0.35">
      <c r="A1" s="105" t="s">
        <v>515</v>
      </c>
    </row>
    <row r="2" spans="1:36" s="190" customFormat="1" ht="12.5" x14ac:dyDescent="0.25">
      <c r="D2" s="191"/>
    </row>
    <row r="3" spans="1:36" s="190" customFormat="1" ht="12.5" x14ac:dyDescent="0.25">
      <c r="B3" s="190" t="s">
        <v>522</v>
      </c>
    </row>
    <row r="4" spans="1:36" s="190" customFormat="1" x14ac:dyDescent="0.35">
      <c r="B4" s="192" t="s">
        <v>523</v>
      </c>
    </row>
    <row r="6" spans="1:36" x14ac:dyDescent="0.35">
      <c r="B6" s="151" t="s">
        <v>149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3"/>
      <c r="AD6" s="77"/>
      <c r="AE6" s="77"/>
      <c r="AF6" s="77"/>
      <c r="AG6" s="77"/>
      <c r="AH6" s="77"/>
      <c r="AI6" s="77"/>
      <c r="AJ6" s="77"/>
    </row>
    <row r="7" spans="1:36" x14ac:dyDescent="0.35"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7"/>
      <c r="AE7" s="77"/>
      <c r="AF7" s="77"/>
      <c r="AG7" s="77"/>
      <c r="AH7" s="77"/>
      <c r="AI7" s="77"/>
      <c r="AJ7" s="77"/>
    </row>
    <row r="8" spans="1:36" x14ac:dyDescent="0.35">
      <c r="B8" s="78"/>
      <c r="C8" s="78"/>
      <c r="D8" s="79" t="s">
        <v>357</v>
      </c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7"/>
      <c r="AE8" s="77"/>
      <c r="AF8" s="77"/>
      <c r="AG8" s="77"/>
      <c r="AH8" s="77"/>
      <c r="AI8" s="77"/>
      <c r="AJ8" s="77"/>
    </row>
    <row r="9" spans="1:36" x14ac:dyDescent="0.35">
      <c r="B9" s="133" t="s">
        <v>271</v>
      </c>
      <c r="C9" s="59" t="s">
        <v>383</v>
      </c>
      <c r="D9" s="29" t="str">
        <f>"MCRFI_QUE_XXX_" &amp; $C9 &amp; "_" &amp; D$8</f>
        <v>MCRFI_QUE_XXX_R1_C1</v>
      </c>
      <c r="E9" s="127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77"/>
      <c r="AE9" s="77"/>
      <c r="AF9" s="77"/>
      <c r="AG9" s="77"/>
      <c r="AH9" s="77"/>
      <c r="AI9" s="77"/>
      <c r="AJ9" s="77"/>
    </row>
    <row r="10" spans="1:36" x14ac:dyDescent="0.35">
      <c r="B10" s="133" t="s">
        <v>273</v>
      </c>
      <c r="C10" s="59" t="s">
        <v>384</v>
      </c>
      <c r="D10" s="29" t="str">
        <f>"MCRFI_QUE_XXX_" &amp; $C10 &amp; "_" &amp; D$8</f>
        <v>MCRFI_QUE_XXX_R2_C1</v>
      </c>
      <c r="E10" s="127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77"/>
      <c r="AE10" s="77"/>
      <c r="AF10" s="77"/>
      <c r="AG10" s="77"/>
      <c r="AH10" s="77"/>
      <c r="AI10" s="77"/>
      <c r="AJ10" s="77"/>
    </row>
    <row r="11" spans="1:36" x14ac:dyDescent="0.3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36" ht="15" customHeight="1" x14ac:dyDescent="0.35">
      <c r="B12" s="148" t="s">
        <v>266</v>
      </c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50"/>
      <c r="AD12" s="77"/>
      <c r="AE12" s="77"/>
      <c r="AF12" s="77"/>
      <c r="AG12" s="77"/>
      <c r="AH12" s="77"/>
      <c r="AI12" s="77"/>
      <c r="AJ12" s="77"/>
    </row>
    <row r="13" spans="1:36" ht="43.5" x14ac:dyDescent="0.35">
      <c r="B13" s="49"/>
      <c r="C13" s="18"/>
      <c r="D13" s="19" t="s">
        <v>150</v>
      </c>
      <c r="E13" s="19" t="s">
        <v>267</v>
      </c>
      <c r="F13" s="19" t="s">
        <v>268</v>
      </c>
      <c r="G13" s="19" t="s">
        <v>269</v>
      </c>
      <c r="H13" s="19" t="s">
        <v>270</v>
      </c>
      <c r="I13" s="135" t="s">
        <v>42</v>
      </c>
      <c r="J13" s="19" t="s">
        <v>43</v>
      </c>
      <c r="K13" s="135" t="s">
        <v>167</v>
      </c>
      <c r="L13" s="135" t="s">
        <v>166</v>
      </c>
      <c r="M13" s="135" t="s">
        <v>163</v>
      </c>
      <c r="N13" s="135" t="s">
        <v>196</v>
      </c>
      <c r="O13" s="135" t="s">
        <v>165</v>
      </c>
      <c r="P13" s="135" t="s">
        <v>164</v>
      </c>
      <c r="Q13" s="135" t="s">
        <v>168</v>
      </c>
      <c r="R13" s="135" t="s">
        <v>180</v>
      </c>
      <c r="S13" s="135" t="s">
        <v>169</v>
      </c>
      <c r="T13" s="135" t="s">
        <v>170</v>
      </c>
      <c r="U13" s="135" t="s">
        <v>172</v>
      </c>
      <c r="V13" s="135" t="s">
        <v>171</v>
      </c>
      <c r="W13" s="135" t="s">
        <v>177</v>
      </c>
      <c r="X13" s="135" t="s">
        <v>178</v>
      </c>
      <c r="Y13" s="135" t="s">
        <v>179</v>
      </c>
      <c r="Z13" s="135" t="s">
        <v>181</v>
      </c>
      <c r="AA13" s="135" t="s">
        <v>182</v>
      </c>
      <c r="AB13" s="135" t="s">
        <v>183</v>
      </c>
      <c r="AC13" s="19" t="s">
        <v>184</v>
      </c>
    </row>
    <row r="14" spans="1:36" x14ac:dyDescent="0.35">
      <c r="B14" s="48" t="s">
        <v>0</v>
      </c>
      <c r="C14" s="54"/>
      <c r="D14" s="136" t="s">
        <v>357</v>
      </c>
      <c r="E14" s="136" t="s">
        <v>358</v>
      </c>
      <c r="F14" s="136" t="s">
        <v>359</v>
      </c>
      <c r="G14" s="136" t="s">
        <v>360</v>
      </c>
      <c r="H14" s="136" t="s">
        <v>361</v>
      </c>
      <c r="I14" s="136" t="s">
        <v>362</v>
      </c>
      <c r="J14" s="136" t="s">
        <v>363</v>
      </c>
      <c r="K14" s="136" t="s">
        <v>364</v>
      </c>
      <c r="L14" s="136" t="s">
        <v>365</v>
      </c>
      <c r="M14" s="136" t="s">
        <v>366</v>
      </c>
      <c r="N14" s="136" t="s">
        <v>367</v>
      </c>
      <c r="O14" s="136" t="s">
        <v>368</v>
      </c>
      <c r="P14" s="136" t="s">
        <v>369</v>
      </c>
      <c r="Q14" s="136" t="s">
        <v>370</v>
      </c>
      <c r="R14" s="136" t="s">
        <v>371</v>
      </c>
      <c r="S14" s="136" t="s">
        <v>372</v>
      </c>
      <c r="T14" s="136" t="s">
        <v>373</v>
      </c>
      <c r="U14" s="136" t="s">
        <v>374</v>
      </c>
      <c r="V14" s="136" t="s">
        <v>375</v>
      </c>
      <c r="W14" s="136" t="s">
        <v>376</v>
      </c>
      <c r="X14" s="136" t="s">
        <v>377</v>
      </c>
      <c r="Y14" s="136" t="s">
        <v>378</v>
      </c>
      <c r="Z14" s="136" t="s">
        <v>379</v>
      </c>
      <c r="AA14" s="136" t="s">
        <v>380</v>
      </c>
      <c r="AB14" s="136" t="s">
        <v>381</v>
      </c>
      <c r="AC14" s="136" t="s">
        <v>382</v>
      </c>
    </row>
    <row r="15" spans="1:36" x14ac:dyDescent="0.35">
      <c r="A15" s="12"/>
      <c r="B15" s="137" t="s">
        <v>153</v>
      </c>
      <c r="C15" s="57" t="s">
        <v>383</v>
      </c>
      <c r="D15" s="29" t="str">
        <f>"MCRFI_SCR_XXX_" &amp; $C15 &amp; "_" &amp; D$14</f>
        <v>MCRFI_SCR_XXX_R1_C1</v>
      </c>
      <c r="E15" s="29" t="str">
        <f t="shared" ref="E15:H15" si="0">"MCRFI_SCR_XXX_" &amp; $C15 &amp; "_" &amp; E$14</f>
        <v>MCRFI_SCR_XXX_R1_C2</v>
      </c>
      <c r="F15" s="29" t="str">
        <f t="shared" si="0"/>
        <v>MCRFI_SCR_XXX_R1_C3</v>
      </c>
      <c r="G15" s="29" t="str">
        <f t="shared" si="0"/>
        <v>MCRFI_SCR_XXX_R1_C4</v>
      </c>
      <c r="H15" s="29" t="str">
        <f t="shared" si="0"/>
        <v>MCRFI_SCR_XXX_R1_C5</v>
      </c>
      <c r="I15" s="29" t="str">
        <f>"MCRFI_SPR_XXX_" &amp; $C15 &amp; "_" &amp; I$14</f>
        <v>MCRFI_SPR_XXX_R1_C6</v>
      </c>
      <c r="J15" s="29" t="str">
        <f>"MCRFI_SPR_XXX_" &amp; $C15 &amp; "_" &amp; J$14</f>
        <v>MCRFI_SPR_XXX_R1_C7</v>
      </c>
      <c r="K15" s="29" t="str">
        <f t="shared" ref="K15:AC15" si="1">"MCRFI_PCT_XXX_" &amp; $C15 &amp; "_" &amp; K$14</f>
        <v>MCRFI_PCT_XXX_R1_C8</v>
      </c>
      <c r="L15" s="29" t="str">
        <f t="shared" si="1"/>
        <v>MCRFI_PCT_XXX_R1_C9</v>
      </c>
      <c r="M15" s="29" t="str">
        <f t="shared" si="1"/>
        <v>MCRFI_PCT_XXX_R1_C10</v>
      </c>
      <c r="N15" s="29" t="str">
        <f t="shared" si="1"/>
        <v>MCRFI_PCT_XXX_R1_C11</v>
      </c>
      <c r="O15" s="29" t="str">
        <f t="shared" si="1"/>
        <v>MCRFI_PCT_XXX_R1_C12</v>
      </c>
      <c r="P15" s="29" t="str">
        <f t="shared" si="1"/>
        <v>MCRFI_PCT_XXX_R1_C13</v>
      </c>
      <c r="Q15" s="29" t="str">
        <f t="shared" si="1"/>
        <v>MCRFI_PCT_XXX_R1_C14</v>
      </c>
      <c r="R15" s="29" t="str">
        <f t="shared" si="1"/>
        <v>MCRFI_PCT_XXX_R1_C15</v>
      </c>
      <c r="S15" s="29" t="str">
        <f t="shared" si="1"/>
        <v>MCRFI_PCT_XXX_R1_C16</v>
      </c>
      <c r="T15" s="29" t="str">
        <f t="shared" si="1"/>
        <v>MCRFI_PCT_XXX_R1_C17</v>
      </c>
      <c r="U15" s="29" t="str">
        <f t="shared" si="1"/>
        <v>MCRFI_PCT_XXX_R1_C18</v>
      </c>
      <c r="V15" s="29" t="str">
        <f t="shared" si="1"/>
        <v>MCRFI_PCT_XXX_R1_C19</v>
      </c>
      <c r="W15" s="29" t="str">
        <f t="shared" si="1"/>
        <v>MCRFI_PCT_XXX_R1_C20</v>
      </c>
      <c r="X15" s="29" t="str">
        <f t="shared" si="1"/>
        <v>MCRFI_PCT_XXX_R1_C21</v>
      </c>
      <c r="Y15" s="29" t="str">
        <f t="shared" si="1"/>
        <v>MCRFI_PCT_XXX_R1_C22</v>
      </c>
      <c r="Z15" s="29" t="str">
        <f t="shared" si="1"/>
        <v>MCRFI_PCT_XXX_R1_C23</v>
      </c>
      <c r="AA15" s="29" t="str">
        <f t="shared" si="1"/>
        <v>MCRFI_PCT_XXX_R1_C24</v>
      </c>
      <c r="AB15" s="29" t="str">
        <f t="shared" si="1"/>
        <v>MCRFI_PCT_XXX_R1_C25</v>
      </c>
      <c r="AC15" s="29" t="str">
        <f t="shared" si="1"/>
        <v>MCRFI_PCT_XXX_R1_C26</v>
      </c>
    </row>
    <row r="16" spans="1:36" x14ac:dyDescent="0.35">
      <c r="A16" s="12"/>
      <c r="B16" s="137" t="s">
        <v>154</v>
      </c>
      <c r="C16" s="57" t="s">
        <v>384</v>
      </c>
      <c r="D16" s="29" t="str">
        <f t="shared" ref="D16:H31" si="2">"MCRFI_SCR_XXX_" &amp; $C16 &amp; "_" &amp; D$14</f>
        <v>MCRFI_SCR_XXX_R2_C1</v>
      </c>
      <c r="E16" s="29" t="str">
        <f t="shared" si="2"/>
        <v>MCRFI_SCR_XXX_R2_C2</v>
      </c>
      <c r="F16" s="29" t="str">
        <f t="shared" si="2"/>
        <v>MCRFI_SCR_XXX_R2_C3</v>
      </c>
      <c r="G16" s="29" t="str">
        <f t="shared" si="2"/>
        <v>MCRFI_SCR_XXX_R2_C4</v>
      </c>
      <c r="H16" s="29" t="str">
        <f t="shared" si="2"/>
        <v>MCRFI_SCR_XXX_R2_C5</v>
      </c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</row>
    <row r="17" spans="1:29" x14ac:dyDescent="0.35">
      <c r="A17" s="12"/>
      <c r="B17" s="138" t="s">
        <v>1</v>
      </c>
      <c r="C17" s="57" t="s">
        <v>385</v>
      </c>
      <c r="D17" s="29" t="str">
        <f t="shared" si="2"/>
        <v>MCRFI_SCR_XXX_R3_C1</v>
      </c>
      <c r="E17" s="29" t="str">
        <f t="shared" si="2"/>
        <v>MCRFI_SCR_XXX_R3_C2</v>
      </c>
      <c r="F17" s="29" t="str">
        <f t="shared" si="2"/>
        <v>MCRFI_SCR_XXX_R3_C3</v>
      </c>
      <c r="G17" s="29" t="str">
        <f t="shared" si="2"/>
        <v>MCRFI_SCR_XXX_R3_C4</v>
      </c>
      <c r="H17" s="29" t="str">
        <f t="shared" si="2"/>
        <v>MCRFI_SCR_XXX_R3_C5</v>
      </c>
      <c r="I17" s="29" t="str">
        <f t="shared" ref="I17:J20" si="3">"MCRFI_SPR_XXX_" &amp; $C17 &amp; "_" &amp; I$14</f>
        <v>MCRFI_SPR_XXX_R3_C6</v>
      </c>
      <c r="J17" s="29" t="str">
        <f t="shared" si="3"/>
        <v>MCRFI_SPR_XXX_R3_C7</v>
      </c>
      <c r="K17" s="29" t="str">
        <f t="shared" ref="K17:T20" si="4">"MCRFI_PCT_XXX_" &amp; $C17 &amp; "_" &amp; K$14</f>
        <v>MCRFI_PCT_XXX_R3_C8</v>
      </c>
      <c r="L17" s="29" t="str">
        <f t="shared" si="4"/>
        <v>MCRFI_PCT_XXX_R3_C9</v>
      </c>
      <c r="M17" s="29" t="str">
        <f t="shared" si="4"/>
        <v>MCRFI_PCT_XXX_R3_C10</v>
      </c>
      <c r="N17" s="29" t="str">
        <f t="shared" si="4"/>
        <v>MCRFI_PCT_XXX_R3_C11</v>
      </c>
      <c r="O17" s="29" t="str">
        <f t="shared" si="4"/>
        <v>MCRFI_PCT_XXX_R3_C12</v>
      </c>
      <c r="P17" s="29" t="str">
        <f t="shared" si="4"/>
        <v>MCRFI_PCT_XXX_R3_C13</v>
      </c>
      <c r="Q17" s="29" t="str">
        <f t="shared" si="4"/>
        <v>MCRFI_PCT_XXX_R3_C14</v>
      </c>
      <c r="R17" s="29" t="str">
        <f t="shared" si="4"/>
        <v>MCRFI_PCT_XXX_R3_C15</v>
      </c>
      <c r="S17" s="29" t="str">
        <f t="shared" si="4"/>
        <v>MCRFI_PCT_XXX_R3_C16</v>
      </c>
      <c r="T17" s="29" t="str">
        <f t="shared" si="4"/>
        <v>MCRFI_PCT_XXX_R3_C17</v>
      </c>
      <c r="U17" s="29" t="str">
        <f t="shared" ref="U17:AC20" si="5">"MCRFI_PCT_XXX_" &amp; $C17 &amp; "_" &amp; U$14</f>
        <v>MCRFI_PCT_XXX_R3_C18</v>
      </c>
      <c r="V17" s="29" t="str">
        <f t="shared" si="5"/>
        <v>MCRFI_PCT_XXX_R3_C19</v>
      </c>
      <c r="W17" s="29" t="str">
        <f t="shared" si="5"/>
        <v>MCRFI_PCT_XXX_R3_C20</v>
      </c>
      <c r="X17" s="29" t="str">
        <f t="shared" si="5"/>
        <v>MCRFI_PCT_XXX_R3_C21</v>
      </c>
      <c r="Y17" s="29" t="str">
        <f t="shared" si="5"/>
        <v>MCRFI_PCT_XXX_R3_C22</v>
      </c>
      <c r="Z17" s="29" t="str">
        <f t="shared" si="5"/>
        <v>MCRFI_PCT_XXX_R3_C23</v>
      </c>
      <c r="AA17" s="29" t="str">
        <f t="shared" si="5"/>
        <v>MCRFI_PCT_XXX_R3_C24</v>
      </c>
      <c r="AB17" s="29" t="str">
        <f t="shared" si="5"/>
        <v>MCRFI_PCT_XXX_R3_C25</v>
      </c>
      <c r="AC17" s="29" t="str">
        <f t="shared" si="5"/>
        <v>MCRFI_PCT_XXX_R3_C26</v>
      </c>
    </row>
    <row r="18" spans="1:29" x14ac:dyDescent="0.35">
      <c r="A18" s="12"/>
      <c r="B18" s="139" t="s">
        <v>16</v>
      </c>
      <c r="C18" s="57" t="s">
        <v>386</v>
      </c>
      <c r="D18" s="29" t="str">
        <f t="shared" si="2"/>
        <v>MCRFI_SCR_XXX_R4_C1</v>
      </c>
      <c r="E18" s="29" t="str">
        <f t="shared" si="2"/>
        <v>MCRFI_SCR_XXX_R4_C2</v>
      </c>
      <c r="F18" s="29" t="str">
        <f t="shared" si="2"/>
        <v>MCRFI_SCR_XXX_R4_C3</v>
      </c>
      <c r="G18" s="29" t="str">
        <f t="shared" si="2"/>
        <v>MCRFI_SCR_XXX_R4_C4</v>
      </c>
      <c r="H18" s="29" t="str">
        <f t="shared" si="2"/>
        <v>MCRFI_SCR_XXX_R4_C5</v>
      </c>
      <c r="I18" s="29" t="str">
        <f t="shared" si="3"/>
        <v>MCRFI_SPR_XXX_R4_C6</v>
      </c>
      <c r="J18" s="29" t="str">
        <f t="shared" si="3"/>
        <v>MCRFI_SPR_XXX_R4_C7</v>
      </c>
      <c r="K18" s="29" t="str">
        <f t="shared" si="4"/>
        <v>MCRFI_PCT_XXX_R4_C8</v>
      </c>
      <c r="L18" s="29" t="str">
        <f t="shared" si="4"/>
        <v>MCRFI_PCT_XXX_R4_C9</v>
      </c>
      <c r="M18" s="29" t="str">
        <f t="shared" si="4"/>
        <v>MCRFI_PCT_XXX_R4_C10</v>
      </c>
      <c r="N18" s="29" t="str">
        <f t="shared" si="4"/>
        <v>MCRFI_PCT_XXX_R4_C11</v>
      </c>
      <c r="O18" s="29" t="str">
        <f t="shared" si="4"/>
        <v>MCRFI_PCT_XXX_R4_C12</v>
      </c>
      <c r="P18" s="29" t="str">
        <f t="shared" si="4"/>
        <v>MCRFI_PCT_XXX_R4_C13</v>
      </c>
      <c r="Q18" s="29" t="str">
        <f t="shared" si="4"/>
        <v>MCRFI_PCT_XXX_R4_C14</v>
      </c>
      <c r="R18" s="29" t="str">
        <f t="shared" si="4"/>
        <v>MCRFI_PCT_XXX_R4_C15</v>
      </c>
      <c r="S18" s="29" t="str">
        <f t="shared" si="4"/>
        <v>MCRFI_PCT_XXX_R4_C16</v>
      </c>
      <c r="T18" s="29" t="str">
        <f t="shared" si="4"/>
        <v>MCRFI_PCT_XXX_R4_C17</v>
      </c>
      <c r="U18" s="29" t="str">
        <f t="shared" si="5"/>
        <v>MCRFI_PCT_XXX_R4_C18</v>
      </c>
      <c r="V18" s="29" t="str">
        <f t="shared" si="5"/>
        <v>MCRFI_PCT_XXX_R4_C19</v>
      </c>
      <c r="W18" s="29" t="str">
        <f t="shared" si="5"/>
        <v>MCRFI_PCT_XXX_R4_C20</v>
      </c>
      <c r="X18" s="29" t="str">
        <f t="shared" si="5"/>
        <v>MCRFI_PCT_XXX_R4_C21</v>
      </c>
      <c r="Y18" s="29" t="str">
        <f t="shared" si="5"/>
        <v>MCRFI_PCT_XXX_R4_C22</v>
      </c>
      <c r="Z18" s="29" t="str">
        <f t="shared" si="5"/>
        <v>MCRFI_PCT_XXX_R4_C23</v>
      </c>
      <c r="AA18" s="29" t="str">
        <f t="shared" si="5"/>
        <v>MCRFI_PCT_XXX_R4_C24</v>
      </c>
      <c r="AB18" s="29" t="str">
        <f t="shared" si="5"/>
        <v>MCRFI_PCT_XXX_R4_C25</v>
      </c>
      <c r="AC18" s="29" t="str">
        <f t="shared" si="5"/>
        <v>MCRFI_PCT_XXX_R4_C26</v>
      </c>
    </row>
    <row r="19" spans="1:29" x14ac:dyDescent="0.35">
      <c r="A19" s="12"/>
      <c r="B19" s="137" t="s">
        <v>152</v>
      </c>
      <c r="C19" s="57" t="s">
        <v>387</v>
      </c>
      <c r="D19" s="29" t="str">
        <f t="shared" si="2"/>
        <v>MCRFI_SCR_XXX_R5_C1</v>
      </c>
      <c r="E19" s="29" t="str">
        <f t="shared" si="2"/>
        <v>MCRFI_SCR_XXX_R5_C2</v>
      </c>
      <c r="F19" s="29" t="str">
        <f t="shared" si="2"/>
        <v>MCRFI_SCR_XXX_R5_C3</v>
      </c>
      <c r="G19" s="29" t="str">
        <f t="shared" si="2"/>
        <v>MCRFI_SCR_XXX_R5_C4</v>
      </c>
      <c r="H19" s="29" t="str">
        <f t="shared" si="2"/>
        <v>MCRFI_SCR_XXX_R5_C5</v>
      </c>
      <c r="I19" s="29" t="str">
        <f t="shared" si="3"/>
        <v>MCRFI_SPR_XXX_R5_C6</v>
      </c>
      <c r="J19" s="29" t="str">
        <f t="shared" si="3"/>
        <v>MCRFI_SPR_XXX_R5_C7</v>
      </c>
      <c r="K19" s="29" t="str">
        <f t="shared" si="4"/>
        <v>MCRFI_PCT_XXX_R5_C8</v>
      </c>
      <c r="L19" s="29" t="str">
        <f t="shared" si="4"/>
        <v>MCRFI_PCT_XXX_R5_C9</v>
      </c>
      <c r="M19" s="29" t="str">
        <f t="shared" si="4"/>
        <v>MCRFI_PCT_XXX_R5_C10</v>
      </c>
      <c r="N19" s="29" t="str">
        <f t="shared" si="4"/>
        <v>MCRFI_PCT_XXX_R5_C11</v>
      </c>
      <c r="O19" s="29" t="str">
        <f t="shared" si="4"/>
        <v>MCRFI_PCT_XXX_R5_C12</v>
      </c>
      <c r="P19" s="29" t="str">
        <f t="shared" si="4"/>
        <v>MCRFI_PCT_XXX_R5_C13</v>
      </c>
      <c r="Q19" s="29" t="str">
        <f t="shared" si="4"/>
        <v>MCRFI_PCT_XXX_R5_C14</v>
      </c>
      <c r="R19" s="29" t="str">
        <f t="shared" si="4"/>
        <v>MCRFI_PCT_XXX_R5_C15</v>
      </c>
      <c r="S19" s="29" t="str">
        <f t="shared" si="4"/>
        <v>MCRFI_PCT_XXX_R5_C16</v>
      </c>
      <c r="T19" s="29" t="str">
        <f t="shared" si="4"/>
        <v>MCRFI_PCT_XXX_R5_C17</v>
      </c>
      <c r="U19" s="29" t="str">
        <f t="shared" si="5"/>
        <v>MCRFI_PCT_XXX_R5_C18</v>
      </c>
      <c r="V19" s="29" t="str">
        <f t="shared" si="5"/>
        <v>MCRFI_PCT_XXX_R5_C19</v>
      </c>
      <c r="W19" s="29" t="str">
        <f t="shared" si="5"/>
        <v>MCRFI_PCT_XXX_R5_C20</v>
      </c>
      <c r="X19" s="29" t="str">
        <f t="shared" si="5"/>
        <v>MCRFI_PCT_XXX_R5_C21</v>
      </c>
      <c r="Y19" s="29" t="str">
        <f t="shared" si="5"/>
        <v>MCRFI_PCT_XXX_R5_C22</v>
      </c>
      <c r="Z19" s="29" t="str">
        <f t="shared" si="5"/>
        <v>MCRFI_PCT_XXX_R5_C23</v>
      </c>
      <c r="AA19" s="29" t="str">
        <f t="shared" si="5"/>
        <v>MCRFI_PCT_XXX_R5_C24</v>
      </c>
      <c r="AB19" s="29" t="str">
        <f t="shared" si="5"/>
        <v>MCRFI_PCT_XXX_R5_C25</v>
      </c>
      <c r="AC19" s="29" t="str">
        <f t="shared" si="5"/>
        <v>MCRFI_PCT_XXX_R5_C26</v>
      </c>
    </row>
    <row r="20" spans="1:29" x14ac:dyDescent="0.35">
      <c r="A20" s="12"/>
      <c r="B20" s="137" t="s">
        <v>155</v>
      </c>
      <c r="C20" s="57" t="s">
        <v>388</v>
      </c>
      <c r="D20" s="29" t="str">
        <f t="shared" si="2"/>
        <v>MCRFI_SCR_XXX_R6_C1</v>
      </c>
      <c r="E20" s="29" t="str">
        <f t="shared" si="2"/>
        <v>MCRFI_SCR_XXX_R6_C2</v>
      </c>
      <c r="F20" s="29" t="str">
        <f t="shared" si="2"/>
        <v>MCRFI_SCR_XXX_R6_C3</v>
      </c>
      <c r="G20" s="29" t="str">
        <f t="shared" si="2"/>
        <v>MCRFI_SCR_XXX_R6_C4</v>
      </c>
      <c r="H20" s="29" t="str">
        <f t="shared" si="2"/>
        <v>MCRFI_SCR_XXX_R6_C5</v>
      </c>
      <c r="I20" s="29" t="str">
        <f t="shared" si="3"/>
        <v>MCRFI_SPR_XXX_R6_C6</v>
      </c>
      <c r="J20" s="29" t="str">
        <f t="shared" si="3"/>
        <v>MCRFI_SPR_XXX_R6_C7</v>
      </c>
      <c r="K20" s="29" t="str">
        <f t="shared" si="4"/>
        <v>MCRFI_PCT_XXX_R6_C8</v>
      </c>
      <c r="L20" s="29" t="str">
        <f t="shared" si="4"/>
        <v>MCRFI_PCT_XXX_R6_C9</v>
      </c>
      <c r="M20" s="29" t="str">
        <f t="shared" si="4"/>
        <v>MCRFI_PCT_XXX_R6_C10</v>
      </c>
      <c r="N20" s="29" t="str">
        <f t="shared" si="4"/>
        <v>MCRFI_PCT_XXX_R6_C11</v>
      </c>
      <c r="O20" s="29" t="str">
        <f t="shared" si="4"/>
        <v>MCRFI_PCT_XXX_R6_C12</v>
      </c>
      <c r="P20" s="29" t="str">
        <f t="shared" si="4"/>
        <v>MCRFI_PCT_XXX_R6_C13</v>
      </c>
      <c r="Q20" s="29" t="str">
        <f t="shared" si="4"/>
        <v>MCRFI_PCT_XXX_R6_C14</v>
      </c>
      <c r="R20" s="29" t="str">
        <f t="shared" si="4"/>
        <v>MCRFI_PCT_XXX_R6_C15</v>
      </c>
      <c r="S20" s="29" t="str">
        <f t="shared" si="4"/>
        <v>MCRFI_PCT_XXX_R6_C16</v>
      </c>
      <c r="T20" s="29" t="str">
        <f t="shared" si="4"/>
        <v>MCRFI_PCT_XXX_R6_C17</v>
      </c>
      <c r="U20" s="29" t="str">
        <f t="shared" si="5"/>
        <v>MCRFI_PCT_XXX_R6_C18</v>
      </c>
      <c r="V20" s="29" t="str">
        <f t="shared" si="5"/>
        <v>MCRFI_PCT_XXX_R6_C19</v>
      </c>
      <c r="W20" s="29" t="str">
        <f t="shared" si="5"/>
        <v>MCRFI_PCT_XXX_R6_C20</v>
      </c>
      <c r="X20" s="29" t="str">
        <f t="shared" si="5"/>
        <v>MCRFI_PCT_XXX_R6_C21</v>
      </c>
      <c r="Y20" s="29" t="str">
        <f t="shared" si="5"/>
        <v>MCRFI_PCT_XXX_R6_C22</v>
      </c>
      <c r="Z20" s="29" t="str">
        <f t="shared" si="5"/>
        <v>MCRFI_PCT_XXX_R6_C23</v>
      </c>
      <c r="AA20" s="29" t="str">
        <f t="shared" si="5"/>
        <v>MCRFI_PCT_XXX_R6_C24</v>
      </c>
      <c r="AB20" s="29" t="str">
        <f t="shared" si="5"/>
        <v>MCRFI_PCT_XXX_R6_C25</v>
      </c>
      <c r="AC20" s="29" t="str">
        <f t="shared" si="5"/>
        <v>MCRFI_PCT_XXX_R6_C26</v>
      </c>
    </row>
    <row r="21" spans="1:29" x14ac:dyDescent="0.35">
      <c r="A21" s="12"/>
      <c r="B21" s="137" t="s">
        <v>156</v>
      </c>
      <c r="C21" s="57" t="s">
        <v>389</v>
      </c>
      <c r="D21" s="29" t="str">
        <f t="shared" si="2"/>
        <v>MCRFI_SCR_XXX_R7_C1</v>
      </c>
      <c r="E21" s="29" t="str">
        <f t="shared" si="2"/>
        <v>MCRFI_SCR_XXX_R7_C2</v>
      </c>
      <c r="F21" s="29" t="str">
        <f t="shared" si="2"/>
        <v>MCRFI_SCR_XXX_R7_C3</v>
      </c>
      <c r="G21" s="29" t="str">
        <f t="shared" si="2"/>
        <v>MCRFI_SCR_XXX_R7_C4</v>
      </c>
      <c r="H21" s="29" t="str">
        <f t="shared" si="2"/>
        <v>MCRFI_SCR_XXX_R7_C5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</row>
    <row r="22" spans="1:29" x14ac:dyDescent="0.35">
      <c r="A22" s="12"/>
      <c r="B22" s="138" t="s">
        <v>4</v>
      </c>
      <c r="C22" s="57" t="s">
        <v>390</v>
      </c>
      <c r="D22" s="29" t="str">
        <f t="shared" si="2"/>
        <v>MCRFI_SCR_XXX_R8_C1</v>
      </c>
      <c r="E22" s="29" t="str">
        <f t="shared" si="2"/>
        <v>MCRFI_SCR_XXX_R8_C2</v>
      </c>
      <c r="F22" s="29" t="str">
        <f t="shared" si="2"/>
        <v>MCRFI_SCR_XXX_R8_C3</v>
      </c>
      <c r="G22" s="29" t="str">
        <f t="shared" si="2"/>
        <v>MCRFI_SCR_XXX_R8_C4</v>
      </c>
      <c r="H22" s="29" t="str">
        <f t="shared" si="2"/>
        <v>MCRFI_SCR_XXX_R8_C5</v>
      </c>
      <c r="I22" s="29" t="str">
        <f t="shared" ref="I22:J26" si="6">"MCRFI_SPR_XXX_" &amp; $C22 &amp; "_" &amp; I$14</f>
        <v>MCRFI_SPR_XXX_R8_C6</v>
      </c>
      <c r="J22" s="29" t="str">
        <f t="shared" si="6"/>
        <v>MCRFI_SPR_XXX_R8_C7</v>
      </c>
      <c r="K22" s="29" t="str">
        <f t="shared" ref="K22:T26" si="7">"MCRFI_PCT_XXX_" &amp; $C22 &amp; "_" &amp; K$14</f>
        <v>MCRFI_PCT_XXX_R8_C8</v>
      </c>
      <c r="L22" s="29" t="str">
        <f t="shared" si="7"/>
        <v>MCRFI_PCT_XXX_R8_C9</v>
      </c>
      <c r="M22" s="29" t="str">
        <f t="shared" si="7"/>
        <v>MCRFI_PCT_XXX_R8_C10</v>
      </c>
      <c r="N22" s="29" t="str">
        <f t="shared" si="7"/>
        <v>MCRFI_PCT_XXX_R8_C11</v>
      </c>
      <c r="O22" s="29" t="str">
        <f t="shared" si="7"/>
        <v>MCRFI_PCT_XXX_R8_C12</v>
      </c>
      <c r="P22" s="29" t="str">
        <f t="shared" si="7"/>
        <v>MCRFI_PCT_XXX_R8_C13</v>
      </c>
      <c r="Q22" s="29" t="str">
        <f t="shared" si="7"/>
        <v>MCRFI_PCT_XXX_R8_C14</v>
      </c>
      <c r="R22" s="29" t="str">
        <f t="shared" si="7"/>
        <v>MCRFI_PCT_XXX_R8_C15</v>
      </c>
      <c r="S22" s="29" t="str">
        <f t="shared" si="7"/>
        <v>MCRFI_PCT_XXX_R8_C16</v>
      </c>
      <c r="T22" s="29" t="str">
        <f t="shared" si="7"/>
        <v>MCRFI_PCT_XXX_R8_C17</v>
      </c>
      <c r="U22" s="29" t="str">
        <f t="shared" ref="U22:AC26" si="8">"MCRFI_PCT_XXX_" &amp; $C22 &amp; "_" &amp; U$14</f>
        <v>MCRFI_PCT_XXX_R8_C18</v>
      </c>
      <c r="V22" s="29" t="str">
        <f t="shared" si="8"/>
        <v>MCRFI_PCT_XXX_R8_C19</v>
      </c>
      <c r="W22" s="29" t="str">
        <f t="shared" si="8"/>
        <v>MCRFI_PCT_XXX_R8_C20</v>
      </c>
      <c r="X22" s="29" t="str">
        <f t="shared" si="8"/>
        <v>MCRFI_PCT_XXX_R8_C21</v>
      </c>
      <c r="Y22" s="29" t="str">
        <f t="shared" si="8"/>
        <v>MCRFI_PCT_XXX_R8_C22</v>
      </c>
      <c r="Z22" s="29" t="str">
        <f t="shared" si="8"/>
        <v>MCRFI_PCT_XXX_R8_C23</v>
      </c>
      <c r="AA22" s="29" t="str">
        <f t="shared" si="8"/>
        <v>MCRFI_PCT_XXX_R8_C24</v>
      </c>
      <c r="AB22" s="29" t="str">
        <f t="shared" si="8"/>
        <v>MCRFI_PCT_XXX_R8_C25</v>
      </c>
      <c r="AC22" s="29" t="str">
        <f t="shared" si="8"/>
        <v>MCRFI_PCT_XXX_R8_C26</v>
      </c>
    </row>
    <row r="23" spans="1:29" x14ac:dyDescent="0.35">
      <c r="A23" s="12"/>
      <c r="B23" s="139" t="s">
        <v>17</v>
      </c>
      <c r="C23" s="57" t="s">
        <v>391</v>
      </c>
      <c r="D23" s="29" t="str">
        <f t="shared" si="2"/>
        <v>MCRFI_SCR_XXX_R9_C1</v>
      </c>
      <c r="E23" s="29" t="str">
        <f t="shared" si="2"/>
        <v>MCRFI_SCR_XXX_R9_C2</v>
      </c>
      <c r="F23" s="29" t="str">
        <f t="shared" si="2"/>
        <v>MCRFI_SCR_XXX_R9_C3</v>
      </c>
      <c r="G23" s="29" t="str">
        <f t="shared" si="2"/>
        <v>MCRFI_SCR_XXX_R9_C4</v>
      </c>
      <c r="H23" s="29" t="str">
        <f t="shared" si="2"/>
        <v>MCRFI_SCR_XXX_R9_C5</v>
      </c>
      <c r="I23" s="29" t="str">
        <f t="shared" si="6"/>
        <v>MCRFI_SPR_XXX_R9_C6</v>
      </c>
      <c r="J23" s="29" t="str">
        <f t="shared" si="6"/>
        <v>MCRFI_SPR_XXX_R9_C7</v>
      </c>
      <c r="K23" s="29" t="str">
        <f t="shared" si="7"/>
        <v>MCRFI_PCT_XXX_R9_C8</v>
      </c>
      <c r="L23" s="29" t="str">
        <f t="shared" si="7"/>
        <v>MCRFI_PCT_XXX_R9_C9</v>
      </c>
      <c r="M23" s="29" t="str">
        <f t="shared" si="7"/>
        <v>MCRFI_PCT_XXX_R9_C10</v>
      </c>
      <c r="N23" s="29" t="str">
        <f t="shared" si="7"/>
        <v>MCRFI_PCT_XXX_R9_C11</v>
      </c>
      <c r="O23" s="29" t="str">
        <f t="shared" si="7"/>
        <v>MCRFI_PCT_XXX_R9_C12</v>
      </c>
      <c r="P23" s="29" t="str">
        <f t="shared" si="7"/>
        <v>MCRFI_PCT_XXX_R9_C13</v>
      </c>
      <c r="Q23" s="29" t="str">
        <f t="shared" si="7"/>
        <v>MCRFI_PCT_XXX_R9_C14</v>
      </c>
      <c r="R23" s="29" t="str">
        <f t="shared" si="7"/>
        <v>MCRFI_PCT_XXX_R9_C15</v>
      </c>
      <c r="S23" s="29" t="str">
        <f t="shared" si="7"/>
        <v>MCRFI_PCT_XXX_R9_C16</v>
      </c>
      <c r="T23" s="29" t="str">
        <f t="shared" si="7"/>
        <v>MCRFI_PCT_XXX_R9_C17</v>
      </c>
      <c r="U23" s="29" t="str">
        <f t="shared" si="8"/>
        <v>MCRFI_PCT_XXX_R9_C18</v>
      </c>
      <c r="V23" s="29" t="str">
        <f t="shared" si="8"/>
        <v>MCRFI_PCT_XXX_R9_C19</v>
      </c>
      <c r="W23" s="29" t="str">
        <f t="shared" si="8"/>
        <v>MCRFI_PCT_XXX_R9_C20</v>
      </c>
      <c r="X23" s="29" t="str">
        <f t="shared" si="8"/>
        <v>MCRFI_PCT_XXX_R9_C21</v>
      </c>
      <c r="Y23" s="29" t="str">
        <f t="shared" si="8"/>
        <v>MCRFI_PCT_XXX_R9_C22</v>
      </c>
      <c r="Z23" s="29" t="str">
        <f t="shared" si="8"/>
        <v>MCRFI_PCT_XXX_R9_C23</v>
      </c>
      <c r="AA23" s="29" t="str">
        <f t="shared" si="8"/>
        <v>MCRFI_PCT_XXX_R9_C24</v>
      </c>
      <c r="AB23" s="29" t="str">
        <f t="shared" si="8"/>
        <v>MCRFI_PCT_XXX_R9_C25</v>
      </c>
      <c r="AC23" s="29" t="str">
        <f t="shared" si="8"/>
        <v>MCRFI_PCT_XXX_R9_C26</v>
      </c>
    </row>
    <row r="24" spans="1:29" x14ac:dyDescent="0.35">
      <c r="B24" s="137" t="s">
        <v>151</v>
      </c>
      <c r="C24" s="57" t="s">
        <v>392</v>
      </c>
      <c r="D24" s="29" t="str">
        <f t="shared" si="2"/>
        <v>MCRFI_SCR_XXX_R10_C1</v>
      </c>
      <c r="E24" s="29" t="str">
        <f t="shared" si="2"/>
        <v>MCRFI_SCR_XXX_R10_C2</v>
      </c>
      <c r="F24" s="29" t="str">
        <f t="shared" si="2"/>
        <v>MCRFI_SCR_XXX_R10_C3</v>
      </c>
      <c r="G24" s="29" t="str">
        <f t="shared" si="2"/>
        <v>MCRFI_SCR_XXX_R10_C4</v>
      </c>
      <c r="H24" s="29" t="str">
        <f t="shared" si="2"/>
        <v>MCRFI_SCR_XXX_R10_C5</v>
      </c>
      <c r="I24" s="29" t="str">
        <f t="shared" si="6"/>
        <v>MCRFI_SPR_XXX_R10_C6</v>
      </c>
      <c r="J24" s="29" t="str">
        <f t="shared" si="6"/>
        <v>MCRFI_SPR_XXX_R10_C7</v>
      </c>
      <c r="K24" s="29" t="str">
        <f t="shared" si="7"/>
        <v>MCRFI_PCT_XXX_R10_C8</v>
      </c>
      <c r="L24" s="29" t="str">
        <f t="shared" si="7"/>
        <v>MCRFI_PCT_XXX_R10_C9</v>
      </c>
      <c r="M24" s="29" t="str">
        <f t="shared" si="7"/>
        <v>MCRFI_PCT_XXX_R10_C10</v>
      </c>
      <c r="N24" s="29" t="str">
        <f t="shared" si="7"/>
        <v>MCRFI_PCT_XXX_R10_C11</v>
      </c>
      <c r="O24" s="29" t="str">
        <f t="shared" si="7"/>
        <v>MCRFI_PCT_XXX_R10_C12</v>
      </c>
      <c r="P24" s="29" t="str">
        <f t="shared" si="7"/>
        <v>MCRFI_PCT_XXX_R10_C13</v>
      </c>
      <c r="Q24" s="29" t="str">
        <f t="shared" si="7"/>
        <v>MCRFI_PCT_XXX_R10_C14</v>
      </c>
      <c r="R24" s="29" t="str">
        <f t="shared" si="7"/>
        <v>MCRFI_PCT_XXX_R10_C15</v>
      </c>
      <c r="S24" s="29" t="str">
        <f t="shared" si="7"/>
        <v>MCRFI_PCT_XXX_R10_C16</v>
      </c>
      <c r="T24" s="29" t="str">
        <f t="shared" si="7"/>
        <v>MCRFI_PCT_XXX_R10_C17</v>
      </c>
      <c r="U24" s="29" t="str">
        <f t="shared" si="8"/>
        <v>MCRFI_PCT_XXX_R10_C18</v>
      </c>
      <c r="V24" s="29" t="str">
        <f t="shared" si="8"/>
        <v>MCRFI_PCT_XXX_R10_C19</v>
      </c>
      <c r="W24" s="29" t="str">
        <f t="shared" si="8"/>
        <v>MCRFI_PCT_XXX_R10_C20</v>
      </c>
      <c r="X24" s="29" t="str">
        <f t="shared" si="8"/>
        <v>MCRFI_PCT_XXX_R10_C21</v>
      </c>
      <c r="Y24" s="29" t="str">
        <f t="shared" si="8"/>
        <v>MCRFI_PCT_XXX_R10_C22</v>
      </c>
      <c r="Z24" s="29" t="str">
        <f t="shared" si="8"/>
        <v>MCRFI_PCT_XXX_R10_C23</v>
      </c>
      <c r="AA24" s="29" t="str">
        <f t="shared" si="8"/>
        <v>MCRFI_PCT_XXX_R10_C24</v>
      </c>
      <c r="AB24" s="29" t="str">
        <f t="shared" si="8"/>
        <v>MCRFI_PCT_XXX_R10_C25</v>
      </c>
      <c r="AC24" s="29" t="str">
        <f t="shared" si="8"/>
        <v>MCRFI_PCT_XXX_R10_C26</v>
      </c>
    </row>
    <row r="25" spans="1:29" x14ac:dyDescent="0.35">
      <c r="A25" s="12"/>
      <c r="B25" s="137" t="s">
        <v>148</v>
      </c>
      <c r="C25" s="57" t="s">
        <v>393</v>
      </c>
      <c r="D25" s="29" t="str">
        <f t="shared" si="2"/>
        <v>MCRFI_SCR_XXX_R11_C1</v>
      </c>
      <c r="E25" s="29" t="str">
        <f t="shared" si="2"/>
        <v>MCRFI_SCR_XXX_R11_C2</v>
      </c>
      <c r="F25" s="29" t="str">
        <f t="shared" si="2"/>
        <v>MCRFI_SCR_XXX_R11_C3</v>
      </c>
      <c r="G25" s="29" t="str">
        <f t="shared" si="2"/>
        <v>MCRFI_SCR_XXX_R11_C4</v>
      </c>
      <c r="H25" s="29" t="str">
        <f t="shared" si="2"/>
        <v>MCRFI_SCR_XXX_R11_C5</v>
      </c>
      <c r="I25" s="29" t="str">
        <f t="shared" si="6"/>
        <v>MCRFI_SPR_XXX_R11_C6</v>
      </c>
      <c r="J25" s="29" t="str">
        <f t="shared" si="6"/>
        <v>MCRFI_SPR_XXX_R11_C7</v>
      </c>
      <c r="K25" s="29" t="str">
        <f t="shared" si="7"/>
        <v>MCRFI_PCT_XXX_R11_C8</v>
      </c>
      <c r="L25" s="29" t="str">
        <f t="shared" si="7"/>
        <v>MCRFI_PCT_XXX_R11_C9</v>
      </c>
      <c r="M25" s="29" t="str">
        <f t="shared" si="7"/>
        <v>MCRFI_PCT_XXX_R11_C10</v>
      </c>
      <c r="N25" s="29" t="str">
        <f t="shared" si="7"/>
        <v>MCRFI_PCT_XXX_R11_C11</v>
      </c>
      <c r="O25" s="29" t="str">
        <f t="shared" si="7"/>
        <v>MCRFI_PCT_XXX_R11_C12</v>
      </c>
      <c r="P25" s="29" t="str">
        <f t="shared" si="7"/>
        <v>MCRFI_PCT_XXX_R11_C13</v>
      </c>
      <c r="Q25" s="29" t="str">
        <f t="shared" si="7"/>
        <v>MCRFI_PCT_XXX_R11_C14</v>
      </c>
      <c r="R25" s="29" t="str">
        <f t="shared" si="7"/>
        <v>MCRFI_PCT_XXX_R11_C15</v>
      </c>
      <c r="S25" s="29" t="str">
        <f t="shared" si="7"/>
        <v>MCRFI_PCT_XXX_R11_C16</v>
      </c>
      <c r="T25" s="29" t="str">
        <f t="shared" si="7"/>
        <v>MCRFI_PCT_XXX_R11_C17</v>
      </c>
      <c r="U25" s="29" t="str">
        <f t="shared" si="8"/>
        <v>MCRFI_PCT_XXX_R11_C18</v>
      </c>
      <c r="V25" s="29" t="str">
        <f t="shared" si="8"/>
        <v>MCRFI_PCT_XXX_R11_C19</v>
      </c>
      <c r="W25" s="29" t="str">
        <f t="shared" si="8"/>
        <v>MCRFI_PCT_XXX_R11_C20</v>
      </c>
      <c r="X25" s="29" t="str">
        <f t="shared" si="8"/>
        <v>MCRFI_PCT_XXX_R11_C21</v>
      </c>
      <c r="Y25" s="29" t="str">
        <f t="shared" si="8"/>
        <v>MCRFI_PCT_XXX_R11_C22</v>
      </c>
      <c r="Z25" s="29" t="str">
        <f t="shared" si="8"/>
        <v>MCRFI_PCT_XXX_R11_C23</v>
      </c>
      <c r="AA25" s="29" t="str">
        <f t="shared" si="8"/>
        <v>MCRFI_PCT_XXX_R11_C24</v>
      </c>
      <c r="AB25" s="29" t="str">
        <f t="shared" si="8"/>
        <v>MCRFI_PCT_XXX_R11_C25</v>
      </c>
      <c r="AC25" s="29" t="str">
        <f t="shared" si="8"/>
        <v>MCRFI_PCT_XXX_R11_C26</v>
      </c>
    </row>
    <row r="26" spans="1:29" x14ac:dyDescent="0.35">
      <c r="A26" s="12"/>
      <c r="B26" s="30" t="s">
        <v>157</v>
      </c>
      <c r="C26" s="57" t="s">
        <v>394</v>
      </c>
      <c r="D26" s="29" t="str">
        <f t="shared" si="2"/>
        <v>MCRFI_SCR_XXX_R12_C1</v>
      </c>
      <c r="E26" s="29" t="str">
        <f t="shared" si="2"/>
        <v>MCRFI_SCR_XXX_R12_C2</v>
      </c>
      <c r="F26" s="29" t="str">
        <f t="shared" si="2"/>
        <v>MCRFI_SCR_XXX_R12_C3</v>
      </c>
      <c r="G26" s="29" t="str">
        <f t="shared" si="2"/>
        <v>MCRFI_SCR_XXX_R12_C4</v>
      </c>
      <c r="H26" s="29" t="str">
        <f t="shared" si="2"/>
        <v>MCRFI_SCR_XXX_R12_C5</v>
      </c>
      <c r="I26" s="29" t="str">
        <f t="shared" si="6"/>
        <v>MCRFI_SPR_XXX_R12_C6</v>
      </c>
      <c r="J26" s="29" t="str">
        <f t="shared" si="6"/>
        <v>MCRFI_SPR_XXX_R12_C7</v>
      </c>
      <c r="K26" s="29" t="str">
        <f t="shared" si="7"/>
        <v>MCRFI_PCT_XXX_R12_C8</v>
      </c>
      <c r="L26" s="29" t="str">
        <f t="shared" si="7"/>
        <v>MCRFI_PCT_XXX_R12_C9</v>
      </c>
      <c r="M26" s="29" t="str">
        <f t="shared" si="7"/>
        <v>MCRFI_PCT_XXX_R12_C10</v>
      </c>
      <c r="N26" s="29" t="str">
        <f t="shared" si="7"/>
        <v>MCRFI_PCT_XXX_R12_C11</v>
      </c>
      <c r="O26" s="29" t="str">
        <f t="shared" si="7"/>
        <v>MCRFI_PCT_XXX_R12_C12</v>
      </c>
      <c r="P26" s="29" t="str">
        <f t="shared" si="7"/>
        <v>MCRFI_PCT_XXX_R12_C13</v>
      </c>
      <c r="Q26" s="29" t="str">
        <f t="shared" si="7"/>
        <v>MCRFI_PCT_XXX_R12_C14</v>
      </c>
      <c r="R26" s="29" t="str">
        <f t="shared" si="7"/>
        <v>MCRFI_PCT_XXX_R12_C15</v>
      </c>
      <c r="S26" s="29" t="str">
        <f t="shared" si="7"/>
        <v>MCRFI_PCT_XXX_R12_C16</v>
      </c>
      <c r="T26" s="29" t="str">
        <f t="shared" si="7"/>
        <v>MCRFI_PCT_XXX_R12_C17</v>
      </c>
      <c r="U26" s="29" t="str">
        <f t="shared" si="8"/>
        <v>MCRFI_PCT_XXX_R12_C18</v>
      </c>
      <c r="V26" s="29" t="str">
        <f t="shared" si="8"/>
        <v>MCRFI_PCT_XXX_R12_C19</v>
      </c>
      <c r="W26" s="29" t="str">
        <f t="shared" si="8"/>
        <v>MCRFI_PCT_XXX_R12_C20</v>
      </c>
      <c r="X26" s="29" t="str">
        <f t="shared" si="8"/>
        <v>MCRFI_PCT_XXX_R12_C21</v>
      </c>
      <c r="Y26" s="29" t="str">
        <f t="shared" si="8"/>
        <v>MCRFI_PCT_XXX_R12_C22</v>
      </c>
      <c r="Z26" s="29" t="str">
        <f t="shared" si="8"/>
        <v>MCRFI_PCT_XXX_R12_C23</v>
      </c>
      <c r="AA26" s="29" t="str">
        <f t="shared" si="8"/>
        <v>MCRFI_PCT_XXX_R12_C24</v>
      </c>
      <c r="AB26" s="29" t="str">
        <f t="shared" si="8"/>
        <v>MCRFI_PCT_XXX_R12_C25</v>
      </c>
      <c r="AC26" s="29" t="str">
        <f t="shared" si="8"/>
        <v>MCRFI_PCT_XXX_R12_C26</v>
      </c>
    </row>
    <row r="27" spans="1:29" x14ac:dyDescent="0.35">
      <c r="A27" s="12"/>
      <c r="B27" s="30" t="s">
        <v>158</v>
      </c>
      <c r="C27" s="57" t="s">
        <v>395</v>
      </c>
      <c r="D27" s="29" t="str">
        <f t="shared" si="2"/>
        <v>MCRFI_SCR_XXX_R13_C1</v>
      </c>
      <c r="E27" s="29" t="str">
        <f t="shared" si="2"/>
        <v>MCRFI_SCR_XXX_R13_C2</v>
      </c>
      <c r="F27" s="29" t="str">
        <f t="shared" si="2"/>
        <v>MCRFI_SCR_XXX_R13_C3</v>
      </c>
      <c r="G27" s="29" t="str">
        <f t="shared" si="2"/>
        <v>MCRFI_SCR_XXX_R13_C4</v>
      </c>
      <c r="H27" s="29" t="str">
        <f t="shared" si="2"/>
        <v>MCRFI_SCR_XXX_R13_C5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</row>
    <row r="28" spans="1:29" x14ac:dyDescent="0.35">
      <c r="A28" s="12"/>
      <c r="B28" s="137" t="s">
        <v>159</v>
      </c>
      <c r="C28" s="57" t="s">
        <v>396</v>
      </c>
      <c r="D28" s="29" t="str">
        <f t="shared" si="2"/>
        <v>MCRFI_SCR_XXX_R14_C1</v>
      </c>
      <c r="E28" s="29" t="str">
        <f t="shared" si="2"/>
        <v>MCRFI_SCR_XXX_R14_C2</v>
      </c>
      <c r="F28" s="29" t="str">
        <f t="shared" si="2"/>
        <v>MCRFI_SCR_XXX_R14_C3</v>
      </c>
      <c r="G28" s="29" t="str">
        <f t="shared" si="2"/>
        <v>MCRFI_SCR_XXX_R14_C4</v>
      </c>
      <c r="H28" s="29" t="str">
        <f t="shared" si="2"/>
        <v>MCRFI_SCR_XXX_R14_C5</v>
      </c>
      <c r="I28" s="29" t="str">
        <f t="shared" ref="I28:J31" si="9">"MCRFI_SPR_XXX_" &amp; $C28 &amp; "_" &amp; I$14</f>
        <v>MCRFI_SPR_XXX_R14_C6</v>
      </c>
      <c r="J28" s="29" t="str">
        <f t="shared" si="9"/>
        <v>MCRFI_SPR_XXX_R14_C7</v>
      </c>
      <c r="K28" s="29" t="str">
        <f t="shared" ref="K28:T31" si="10">"MCRFI_PCT_XXX_" &amp; $C28 &amp; "_" &amp; K$14</f>
        <v>MCRFI_PCT_XXX_R14_C8</v>
      </c>
      <c r="L28" s="29" t="str">
        <f t="shared" si="10"/>
        <v>MCRFI_PCT_XXX_R14_C9</v>
      </c>
      <c r="M28" s="29" t="str">
        <f t="shared" si="10"/>
        <v>MCRFI_PCT_XXX_R14_C10</v>
      </c>
      <c r="N28" s="29" t="str">
        <f t="shared" si="10"/>
        <v>MCRFI_PCT_XXX_R14_C11</v>
      </c>
      <c r="O28" s="29" t="str">
        <f t="shared" si="10"/>
        <v>MCRFI_PCT_XXX_R14_C12</v>
      </c>
      <c r="P28" s="29" t="str">
        <f t="shared" si="10"/>
        <v>MCRFI_PCT_XXX_R14_C13</v>
      </c>
      <c r="Q28" s="29" t="str">
        <f t="shared" si="10"/>
        <v>MCRFI_PCT_XXX_R14_C14</v>
      </c>
      <c r="R28" s="29" t="str">
        <f t="shared" si="10"/>
        <v>MCRFI_PCT_XXX_R14_C15</v>
      </c>
      <c r="S28" s="29" t="str">
        <f t="shared" si="10"/>
        <v>MCRFI_PCT_XXX_R14_C16</v>
      </c>
      <c r="T28" s="29" t="str">
        <f t="shared" si="10"/>
        <v>MCRFI_PCT_XXX_R14_C17</v>
      </c>
      <c r="U28" s="29" t="str">
        <f t="shared" ref="U28:AC31" si="11">"MCRFI_PCT_XXX_" &amp; $C28 &amp; "_" &amp; U$14</f>
        <v>MCRFI_PCT_XXX_R14_C18</v>
      </c>
      <c r="V28" s="29" t="str">
        <f t="shared" si="11"/>
        <v>MCRFI_PCT_XXX_R14_C19</v>
      </c>
      <c r="W28" s="29" t="str">
        <f t="shared" si="11"/>
        <v>MCRFI_PCT_XXX_R14_C20</v>
      </c>
      <c r="X28" s="29" t="str">
        <f t="shared" si="11"/>
        <v>MCRFI_PCT_XXX_R14_C21</v>
      </c>
      <c r="Y28" s="29" t="str">
        <f t="shared" si="11"/>
        <v>MCRFI_PCT_XXX_R14_C22</v>
      </c>
      <c r="Z28" s="29" t="str">
        <f t="shared" si="11"/>
        <v>MCRFI_PCT_XXX_R14_C23</v>
      </c>
      <c r="AA28" s="29" t="str">
        <f t="shared" si="11"/>
        <v>MCRFI_PCT_XXX_R14_C24</v>
      </c>
      <c r="AB28" s="29" t="str">
        <f t="shared" si="11"/>
        <v>MCRFI_PCT_XXX_R14_C25</v>
      </c>
      <c r="AC28" s="29" t="str">
        <f t="shared" si="11"/>
        <v>MCRFI_PCT_XXX_R14_C26</v>
      </c>
    </row>
    <row r="29" spans="1:29" x14ac:dyDescent="0.35">
      <c r="A29" s="12"/>
      <c r="B29" s="137" t="s">
        <v>160</v>
      </c>
      <c r="C29" s="57" t="s">
        <v>397</v>
      </c>
      <c r="D29" s="29" t="str">
        <f t="shared" si="2"/>
        <v>MCRFI_SCR_XXX_R15_C1</v>
      </c>
      <c r="E29" s="29" t="str">
        <f t="shared" si="2"/>
        <v>MCRFI_SCR_XXX_R15_C2</v>
      </c>
      <c r="F29" s="29" t="str">
        <f t="shared" si="2"/>
        <v>MCRFI_SCR_XXX_R15_C3</v>
      </c>
      <c r="G29" s="29" t="str">
        <f t="shared" si="2"/>
        <v>MCRFI_SCR_XXX_R15_C4</v>
      </c>
      <c r="H29" s="29" t="str">
        <f t="shared" si="2"/>
        <v>MCRFI_SCR_XXX_R15_C5</v>
      </c>
      <c r="I29" s="29" t="str">
        <f t="shared" si="9"/>
        <v>MCRFI_SPR_XXX_R15_C6</v>
      </c>
      <c r="J29" s="29" t="str">
        <f t="shared" si="9"/>
        <v>MCRFI_SPR_XXX_R15_C7</v>
      </c>
      <c r="K29" s="29" t="str">
        <f t="shared" si="10"/>
        <v>MCRFI_PCT_XXX_R15_C8</v>
      </c>
      <c r="L29" s="29" t="str">
        <f t="shared" si="10"/>
        <v>MCRFI_PCT_XXX_R15_C9</v>
      </c>
      <c r="M29" s="29" t="str">
        <f t="shared" si="10"/>
        <v>MCRFI_PCT_XXX_R15_C10</v>
      </c>
      <c r="N29" s="29" t="str">
        <f t="shared" si="10"/>
        <v>MCRFI_PCT_XXX_R15_C11</v>
      </c>
      <c r="O29" s="29" t="str">
        <f t="shared" si="10"/>
        <v>MCRFI_PCT_XXX_R15_C12</v>
      </c>
      <c r="P29" s="29" t="str">
        <f t="shared" si="10"/>
        <v>MCRFI_PCT_XXX_R15_C13</v>
      </c>
      <c r="Q29" s="29" t="str">
        <f t="shared" si="10"/>
        <v>MCRFI_PCT_XXX_R15_C14</v>
      </c>
      <c r="R29" s="29" t="str">
        <f t="shared" si="10"/>
        <v>MCRFI_PCT_XXX_R15_C15</v>
      </c>
      <c r="S29" s="29" t="str">
        <f t="shared" si="10"/>
        <v>MCRFI_PCT_XXX_R15_C16</v>
      </c>
      <c r="T29" s="29" t="str">
        <f t="shared" si="10"/>
        <v>MCRFI_PCT_XXX_R15_C17</v>
      </c>
      <c r="U29" s="29" t="str">
        <f t="shared" si="11"/>
        <v>MCRFI_PCT_XXX_R15_C18</v>
      </c>
      <c r="V29" s="29" t="str">
        <f t="shared" si="11"/>
        <v>MCRFI_PCT_XXX_R15_C19</v>
      </c>
      <c r="W29" s="29" t="str">
        <f t="shared" si="11"/>
        <v>MCRFI_PCT_XXX_R15_C20</v>
      </c>
      <c r="X29" s="29" t="str">
        <f t="shared" si="11"/>
        <v>MCRFI_PCT_XXX_R15_C21</v>
      </c>
      <c r="Y29" s="29" t="str">
        <f t="shared" si="11"/>
        <v>MCRFI_PCT_XXX_R15_C22</v>
      </c>
      <c r="Z29" s="29" t="str">
        <f t="shared" si="11"/>
        <v>MCRFI_PCT_XXX_R15_C23</v>
      </c>
      <c r="AA29" s="29" t="str">
        <f t="shared" si="11"/>
        <v>MCRFI_PCT_XXX_R15_C24</v>
      </c>
      <c r="AB29" s="29" t="str">
        <f t="shared" si="11"/>
        <v>MCRFI_PCT_XXX_R15_C25</v>
      </c>
      <c r="AC29" s="29" t="str">
        <f t="shared" si="11"/>
        <v>MCRFI_PCT_XXX_R15_C26</v>
      </c>
    </row>
    <row r="30" spans="1:29" x14ac:dyDescent="0.35">
      <c r="A30" s="12"/>
      <c r="B30" s="140" t="s">
        <v>161</v>
      </c>
      <c r="C30" s="57" t="s">
        <v>398</v>
      </c>
      <c r="D30" s="29" t="str">
        <f t="shared" si="2"/>
        <v>MCRFI_SCR_XXX_R16_C1</v>
      </c>
      <c r="E30" s="29" t="str">
        <f t="shared" si="2"/>
        <v>MCRFI_SCR_XXX_R16_C2</v>
      </c>
      <c r="F30" s="29" t="str">
        <f t="shared" si="2"/>
        <v>MCRFI_SCR_XXX_R16_C3</v>
      </c>
      <c r="G30" s="29" t="str">
        <f t="shared" si="2"/>
        <v>MCRFI_SCR_XXX_R16_C4</v>
      </c>
      <c r="H30" s="29" t="str">
        <f t="shared" si="2"/>
        <v>MCRFI_SCR_XXX_R16_C5</v>
      </c>
      <c r="I30" s="29" t="str">
        <f t="shared" si="9"/>
        <v>MCRFI_SPR_XXX_R16_C6</v>
      </c>
      <c r="J30" s="29" t="str">
        <f t="shared" si="9"/>
        <v>MCRFI_SPR_XXX_R16_C7</v>
      </c>
      <c r="K30" s="29" t="str">
        <f t="shared" si="10"/>
        <v>MCRFI_PCT_XXX_R16_C8</v>
      </c>
      <c r="L30" s="29" t="str">
        <f t="shared" si="10"/>
        <v>MCRFI_PCT_XXX_R16_C9</v>
      </c>
      <c r="M30" s="29" t="str">
        <f t="shared" si="10"/>
        <v>MCRFI_PCT_XXX_R16_C10</v>
      </c>
      <c r="N30" s="29" t="str">
        <f t="shared" si="10"/>
        <v>MCRFI_PCT_XXX_R16_C11</v>
      </c>
      <c r="O30" s="29" t="str">
        <f t="shared" si="10"/>
        <v>MCRFI_PCT_XXX_R16_C12</v>
      </c>
      <c r="P30" s="29" t="str">
        <f t="shared" si="10"/>
        <v>MCRFI_PCT_XXX_R16_C13</v>
      </c>
      <c r="Q30" s="29" t="str">
        <f t="shared" si="10"/>
        <v>MCRFI_PCT_XXX_R16_C14</v>
      </c>
      <c r="R30" s="29" t="str">
        <f t="shared" si="10"/>
        <v>MCRFI_PCT_XXX_R16_C15</v>
      </c>
      <c r="S30" s="29" t="str">
        <f t="shared" si="10"/>
        <v>MCRFI_PCT_XXX_R16_C16</v>
      </c>
      <c r="T30" s="29" t="str">
        <f t="shared" si="10"/>
        <v>MCRFI_PCT_XXX_R16_C17</v>
      </c>
      <c r="U30" s="29" t="str">
        <f t="shared" si="11"/>
        <v>MCRFI_PCT_XXX_R16_C18</v>
      </c>
      <c r="V30" s="29" t="str">
        <f t="shared" si="11"/>
        <v>MCRFI_PCT_XXX_R16_C19</v>
      </c>
      <c r="W30" s="29" t="str">
        <f t="shared" si="11"/>
        <v>MCRFI_PCT_XXX_R16_C20</v>
      </c>
      <c r="X30" s="29" t="str">
        <f t="shared" si="11"/>
        <v>MCRFI_PCT_XXX_R16_C21</v>
      </c>
      <c r="Y30" s="29" t="str">
        <f t="shared" si="11"/>
        <v>MCRFI_PCT_XXX_R16_C22</v>
      </c>
      <c r="Z30" s="29" t="str">
        <f t="shared" si="11"/>
        <v>MCRFI_PCT_XXX_R16_C23</v>
      </c>
      <c r="AA30" s="29" t="str">
        <f t="shared" si="11"/>
        <v>MCRFI_PCT_XXX_R16_C24</v>
      </c>
      <c r="AB30" s="29" t="str">
        <f t="shared" si="11"/>
        <v>MCRFI_PCT_XXX_R16_C25</v>
      </c>
      <c r="AC30" s="29" t="str">
        <f t="shared" si="11"/>
        <v>MCRFI_PCT_XXX_R16_C26</v>
      </c>
    </row>
    <row r="31" spans="1:29" x14ac:dyDescent="0.35">
      <c r="A31" s="12"/>
      <c r="B31" s="141" t="s">
        <v>162</v>
      </c>
      <c r="C31" s="57" t="s">
        <v>399</v>
      </c>
      <c r="D31" s="29" t="str">
        <f t="shared" si="2"/>
        <v>MCRFI_SCR_XXX_R17_C1</v>
      </c>
      <c r="E31" s="29" t="str">
        <f t="shared" si="2"/>
        <v>MCRFI_SCR_XXX_R17_C2</v>
      </c>
      <c r="F31" s="29" t="str">
        <f t="shared" si="2"/>
        <v>MCRFI_SCR_XXX_R17_C3</v>
      </c>
      <c r="G31" s="29" t="str">
        <f t="shared" si="2"/>
        <v>MCRFI_SCR_XXX_R17_C4</v>
      </c>
      <c r="H31" s="29" t="str">
        <f t="shared" si="2"/>
        <v>MCRFI_SCR_XXX_R17_C5</v>
      </c>
      <c r="I31" s="29" t="str">
        <f t="shared" si="9"/>
        <v>MCRFI_SPR_XXX_R17_C6</v>
      </c>
      <c r="J31" s="29" t="str">
        <f t="shared" si="9"/>
        <v>MCRFI_SPR_XXX_R17_C7</v>
      </c>
      <c r="K31" s="29" t="str">
        <f t="shared" si="10"/>
        <v>MCRFI_PCT_XXX_R17_C8</v>
      </c>
      <c r="L31" s="29" t="str">
        <f t="shared" si="10"/>
        <v>MCRFI_PCT_XXX_R17_C9</v>
      </c>
      <c r="M31" s="29" t="str">
        <f t="shared" si="10"/>
        <v>MCRFI_PCT_XXX_R17_C10</v>
      </c>
      <c r="N31" s="29" t="str">
        <f t="shared" si="10"/>
        <v>MCRFI_PCT_XXX_R17_C11</v>
      </c>
      <c r="O31" s="29" t="str">
        <f t="shared" si="10"/>
        <v>MCRFI_PCT_XXX_R17_C12</v>
      </c>
      <c r="P31" s="29" t="str">
        <f t="shared" si="10"/>
        <v>MCRFI_PCT_XXX_R17_C13</v>
      </c>
      <c r="Q31" s="29" t="str">
        <f t="shared" si="10"/>
        <v>MCRFI_PCT_XXX_R17_C14</v>
      </c>
      <c r="R31" s="29" t="str">
        <f t="shared" si="10"/>
        <v>MCRFI_PCT_XXX_R17_C15</v>
      </c>
      <c r="S31" s="29" t="str">
        <f t="shared" si="10"/>
        <v>MCRFI_PCT_XXX_R17_C16</v>
      </c>
      <c r="T31" s="29" t="str">
        <f t="shared" si="10"/>
        <v>MCRFI_PCT_XXX_R17_C17</v>
      </c>
      <c r="U31" s="29" t="str">
        <f t="shared" si="11"/>
        <v>MCRFI_PCT_XXX_R17_C18</v>
      </c>
      <c r="V31" s="29" t="str">
        <f t="shared" si="11"/>
        <v>MCRFI_PCT_XXX_R17_C19</v>
      </c>
      <c r="W31" s="29" t="str">
        <f t="shared" si="11"/>
        <v>MCRFI_PCT_XXX_R17_C20</v>
      </c>
      <c r="X31" s="29" t="str">
        <f t="shared" si="11"/>
        <v>MCRFI_PCT_XXX_R17_C21</v>
      </c>
      <c r="Y31" s="29" t="str">
        <f t="shared" si="11"/>
        <v>MCRFI_PCT_XXX_R17_C22</v>
      </c>
      <c r="Z31" s="29" t="str">
        <f t="shared" si="11"/>
        <v>MCRFI_PCT_XXX_R17_C23</v>
      </c>
      <c r="AA31" s="29" t="str">
        <f t="shared" si="11"/>
        <v>MCRFI_PCT_XXX_R17_C24</v>
      </c>
      <c r="AB31" s="29" t="str">
        <f t="shared" si="11"/>
        <v>MCRFI_PCT_XXX_R17_C25</v>
      </c>
      <c r="AC31" s="29" t="str">
        <f t="shared" si="11"/>
        <v>MCRFI_PCT_XXX_R17_C26</v>
      </c>
    </row>
    <row r="32" spans="1:29" x14ac:dyDescent="0.35">
      <c r="A32" s="12"/>
      <c r="B32" s="85"/>
      <c r="C32" s="85"/>
      <c r="D32" s="14"/>
      <c r="E32" s="13"/>
      <c r="F32" s="13"/>
      <c r="G32" s="13"/>
      <c r="H32" s="13"/>
      <c r="I32" s="13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</row>
    <row r="33" spans="2:20" x14ac:dyDescent="0.35">
      <c r="B33" s="87"/>
      <c r="C33" s="87"/>
      <c r="D33" s="87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</row>
    <row r="34" spans="2:20" ht="36" x14ac:dyDescent="0.35">
      <c r="B34" s="87"/>
      <c r="C34" s="87"/>
      <c r="D34" s="97" t="s">
        <v>150</v>
      </c>
      <c r="E34" s="97" t="s">
        <v>267</v>
      </c>
      <c r="F34" s="97" t="s">
        <v>268</v>
      </c>
      <c r="G34" s="97" t="s">
        <v>269</v>
      </c>
      <c r="H34" s="97" t="s">
        <v>270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</row>
    <row r="35" spans="2:20" x14ac:dyDescent="0.35">
      <c r="B35" s="87"/>
      <c r="C35" s="87"/>
      <c r="D35" s="82" t="s">
        <v>357</v>
      </c>
      <c r="E35" s="82" t="s">
        <v>358</v>
      </c>
      <c r="F35" s="82" t="s">
        <v>359</v>
      </c>
      <c r="G35" s="82" t="s">
        <v>360</v>
      </c>
      <c r="H35" s="82" t="s">
        <v>361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</row>
    <row r="36" spans="2:20" x14ac:dyDescent="0.35">
      <c r="B36" s="83" t="s">
        <v>174</v>
      </c>
      <c r="C36" s="84" t="s">
        <v>400</v>
      </c>
      <c r="D36" s="29" t="str">
        <f>"MCRFI_SCR_XXX_" &amp; $C36 &amp; "_" &amp; D$35</f>
        <v>MCRFI_SCR_XXX_R18_C1</v>
      </c>
      <c r="E36" s="29" t="str">
        <f t="shared" ref="E36:H36" si="12">"MCRFI_SCR_XXX_" &amp; $C36 &amp; "_" &amp; E$35</f>
        <v>MCRFI_SCR_XXX_R18_C2</v>
      </c>
      <c r="F36" s="29" t="str">
        <f t="shared" si="12"/>
        <v>MCRFI_SCR_XXX_R18_C3</v>
      </c>
      <c r="G36" s="29" t="str">
        <f t="shared" si="12"/>
        <v>MCRFI_SCR_XXX_R18_C4</v>
      </c>
      <c r="H36" s="29" t="str">
        <f t="shared" si="12"/>
        <v>MCRFI_SCR_XXX_R18_C5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</row>
    <row r="37" spans="2:20" x14ac:dyDescent="0.35">
      <c r="B37" s="83" t="s">
        <v>175</v>
      </c>
      <c r="C37" s="84" t="s">
        <v>401</v>
      </c>
      <c r="D37" s="29" t="str">
        <f t="shared" ref="D37:H38" si="13">"MCRFI_SCR_XXX_" &amp; $C37 &amp; "_" &amp; D$35</f>
        <v>MCRFI_SCR_XXX_R19_C1</v>
      </c>
      <c r="E37" s="29" t="str">
        <f t="shared" si="13"/>
        <v>MCRFI_SCR_XXX_R19_C2</v>
      </c>
      <c r="F37" s="29" t="str">
        <f t="shared" si="13"/>
        <v>MCRFI_SCR_XXX_R19_C3</v>
      </c>
      <c r="G37" s="29" t="str">
        <f t="shared" si="13"/>
        <v>MCRFI_SCR_XXX_R19_C4</v>
      </c>
      <c r="H37" s="29" t="str">
        <f t="shared" si="13"/>
        <v>MCRFI_SCR_XXX_R19_C5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</row>
    <row r="38" spans="2:20" x14ac:dyDescent="0.35">
      <c r="B38" s="83" t="s">
        <v>176</v>
      </c>
      <c r="C38" s="84" t="s">
        <v>402</v>
      </c>
      <c r="D38" s="29" t="str">
        <f t="shared" si="13"/>
        <v>MCRFI_SCR_XXX_R20_C1</v>
      </c>
      <c r="E38" s="29" t="str">
        <f t="shared" si="13"/>
        <v>MCRFI_SCR_XXX_R20_C2</v>
      </c>
      <c r="F38" s="29" t="str">
        <f t="shared" si="13"/>
        <v>MCRFI_SCR_XXX_R20_C3</v>
      </c>
      <c r="G38" s="29" t="str">
        <f t="shared" si="13"/>
        <v>MCRFI_SCR_XXX_R20_C4</v>
      </c>
      <c r="H38" s="29" t="str">
        <f t="shared" si="13"/>
        <v>MCRFI_SCR_XXX_R20_C5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2:20" x14ac:dyDescent="0.35">
      <c r="B39" s="85"/>
      <c r="C39" s="85"/>
      <c r="D39" s="88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</row>
    <row r="40" spans="2:20" x14ac:dyDescent="0.35">
      <c r="B40" s="1"/>
      <c r="C40" s="1"/>
      <c r="D40" s="1"/>
      <c r="E40" s="2"/>
      <c r="F40" s="2"/>
      <c r="G40" s="2"/>
      <c r="H40" s="2"/>
      <c r="I40" s="1"/>
      <c r="J40" s="1"/>
      <c r="K40" s="1"/>
      <c r="L40" s="1"/>
      <c r="M40" s="1"/>
    </row>
    <row r="41" spans="2:20" x14ac:dyDescent="0.35">
      <c r="B41" s="145" t="s">
        <v>272</v>
      </c>
      <c r="C41" s="146"/>
      <c r="D41" s="146"/>
      <c r="E41" s="146"/>
      <c r="F41" s="146"/>
      <c r="G41" s="146"/>
      <c r="H41" s="146"/>
      <c r="I41" s="146"/>
      <c r="J41" s="147"/>
    </row>
    <row r="42" spans="2:20" ht="29" x14ac:dyDescent="0.35">
      <c r="B42" s="49"/>
      <c r="C42" s="129" t="s">
        <v>6</v>
      </c>
      <c r="D42" s="129"/>
      <c r="E42" s="129" t="s">
        <v>18</v>
      </c>
      <c r="F42" s="129" t="s">
        <v>19</v>
      </c>
      <c r="G42" s="129" t="s">
        <v>235</v>
      </c>
      <c r="H42" s="130" t="s">
        <v>194</v>
      </c>
      <c r="I42" s="130" t="s">
        <v>195</v>
      </c>
      <c r="J42" s="130" t="s">
        <v>236</v>
      </c>
    </row>
    <row r="43" spans="2:20" x14ac:dyDescent="0.35">
      <c r="B43" s="131" t="s">
        <v>5</v>
      </c>
      <c r="D43" s="132"/>
      <c r="E43" s="128" t="s">
        <v>357</v>
      </c>
      <c r="F43" s="128" t="s">
        <v>358</v>
      </c>
      <c r="G43" s="128" t="s">
        <v>359</v>
      </c>
      <c r="H43" s="128" t="s">
        <v>360</v>
      </c>
      <c r="I43" s="128" t="s">
        <v>361</v>
      </c>
      <c r="J43" s="128" t="s">
        <v>362</v>
      </c>
    </row>
    <row r="44" spans="2:20" x14ac:dyDescent="0.35">
      <c r="B44" s="29" t="s">
        <v>237</v>
      </c>
      <c r="C44" s="29" t="s">
        <v>238</v>
      </c>
      <c r="D44" s="29" t="s">
        <v>383</v>
      </c>
      <c r="E44" s="29" t="str">
        <f>"MCRFI_SEN_XXX_" &amp; $D44 &amp; "_" &amp; E$43</f>
        <v>MCRFI_SEN_XXX_R1_C1</v>
      </c>
      <c r="F44" s="29" t="str">
        <f t="shared" ref="F44:J44" si="14">"MCRFI_SEN_XXX_" &amp; $D44 &amp; "_" &amp; F$43</f>
        <v>MCRFI_SEN_XXX_R1_C2</v>
      </c>
      <c r="G44" s="29" t="str">
        <f t="shared" si="14"/>
        <v>MCRFI_SEN_XXX_R1_C3</v>
      </c>
      <c r="H44" s="29" t="str">
        <f t="shared" si="14"/>
        <v>MCRFI_SEN_XXX_R1_C4</v>
      </c>
      <c r="I44" s="29" t="str">
        <f t="shared" si="14"/>
        <v>MCRFI_SEN_XXX_R1_C5</v>
      </c>
      <c r="J44" s="29" t="str">
        <f t="shared" si="14"/>
        <v>MCRFI_SEN_XXX_R1_C6</v>
      </c>
    </row>
    <row r="45" spans="2:20" x14ac:dyDescent="0.35">
      <c r="B45" s="29" t="s">
        <v>185</v>
      </c>
      <c r="C45" s="29" t="s">
        <v>7</v>
      </c>
      <c r="D45" s="29" t="s">
        <v>384</v>
      </c>
      <c r="E45" s="29" t="str">
        <f t="shared" ref="E45:J69" si="15">"MCRFI_SEN_XXX_" &amp; $D45 &amp; "_" &amp; E$43</f>
        <v>MCRFI_SEN_XXX_R2_C1</v>
      </c>
      <c r="F45" s="29" t="str">
        <f t="shared" si="15"/>
        <v>MCRFI_SEN_XXX_R2_C2</v>
      </c>
      <c r="G45" s="29" t="str">
        <f t="shared" si="15"/>
        <v>MCRFI_SEN_XXX_R2_C3</v>
      </c>
      <c r="H45" s="29" t="str">
        <f t="shared" si="15"/>
        <v>MCRFI_SEN_XXX_R2_C4</v>
      </c>
      <c r="I45" s="29" t="str">
        <f t="shared" si="15"/>
        <v>MCRFI_SEN_XXX_R2_C5</v>
      </c>
      <c r="J45" s="29" t="str">
        <f t="shared" si="15"/>
        <v>MCRFI_SEN_XXX_R2_C6</v>
      </c>
    </row>
    <row r="46" spans="2:20" x14ac:dyDescent="0.35">
      <c r="B46" s="29" t="s">
        <v>185</v>
      </c>
      <c r="C46" s="29" t="s">
        <v>14</v>
      </c>
      <c r="D46" s="29" t="s">
        <v>385</v>
      </c>
      <c r="E46" s="29" t="str">
        <f t="shared" si="15"/>
        <v>MCRFI_SEN_XXX_R3_C1</v>
      </c>
      <c r="F46" s="29" t="str">
        <f t="shared" si="15"/>
        <v>MCRFI_SEN_XXX_R3_C2</v>
      </c>
      <c r="G46" s="29" t="str">
        <f t="shared" si="15"/>
        <v>MCRFI_SEN_XXX_R3_C3</v>
      </c>
      <c r="H46" s="29" t="str">
        <f t="shared" si="15"/>
        <v>MCRFI_SEN_XXX_R3_C4</v>
      </c>
      <c r="I46" s="29" t="str">
        <f t="shared" si="15"/>
        <v>MCRFI_SEN_XXX_R3_C5</v>
      </c>
      <c r="J46" s="29" t="str">
        <f t="shared" si="15"/>
        <v>MCRFI_SEN_XXX_R3_C6</v>
      </c>
    </row>
    <row r="47" spans="2:20" x14ac:dyDescent="0.35">
      <c r="B47" s="29" t="s">
        <v>185</v>
      </c>
      <c r="C47" s="29" t="s">
        <v>8</v>
      </c>
      <c r="D47" s="29" t="s">
        <v>386</v>
      </c>
      <c r="E47" s="29" t="str">
        <f t="shared" si="15"/>
        <v>MCRFI_SEN_XXX_R4_C1</v>
      </c>
      <c r="F47" s="29" t="str">
        <f t="shared" si="15"/>
        <v>MCRFI_SEN_XXX_R4_C2</v>
      </c>
      <c r="G47" s="29" t="str">
        <f t="shared" si="15"/>
        <v>MCRFI_SEN_XXX_R4_C3</v>
      </c>
      <c r="H47" s="29" t="str">
        <f t="shared" si="15"/>
        <v>MCRFI_SEN_XXX_R4_C4</v>
      </c>
      <c r="I47" s="29" t="str">
        <f t="shared" si="15"/>
        <v>MCRFI_SEN_XXX_R4_C5</v>
      </c>
      <c r="J47" s="29" t="str">
        <f t="shared" si="15"/>
        <v>MCRFI_SEN_XXX_R4_C6</v>
      </c>
    </row>
    <row r="48" spans="2:20" x14ac:dyDescent="0.35">
      <c r="B48" s="29" t="s">
        <v>185</v>
      </c>
      <c r="C48" s="29" t="s">
        <v>15</v>
      </c>
      <c r="D48" s="29" t="s">
        <v>387</v>
      </c>
      <c r="E48" s="29" t="str">
        <f t="shared" si="15"/>
        <v>MCRFI_SEN_XXX_R5_C1</v>
      </c>
      <c r="F48" s="29" t="str">
        <f t="shared" si="15"/>
        <v>MCRFI_SEN_XXX_R5_C2</v>
      </c>
      <c r="G48" s="29" t="str">
        <f t="shared" si="15"/>
        <v>MCRFI_SEN_XXX_R5_C3</v>
      </c>
      <c r="H48" s="29" t="str">
        <f t="shared" si="15"/>
        <v>MCRFI_SEN_XXX_R5_C4</v>
      </c>
      <c r="I48" s="29" t="str">
        <f t="shared" si="15"/>
        <v>MCRFI_SEN_XXX_R5_C5</v>
      </c>
      <c r="J48" s="29" t="str">
        <f t="shared" si="15"/>
        <v>MCRFI_SEN_XXX_R5_C6</v>
      </c>
    </row>
    <row r="49" spans="2:10" x14ac:dyDescent="0.35">
      <c r="B49" s="29" t="s">
        <v>239</v>
      </c>
      <c r="C49" s="29" t="s">
        <v>238</v>
      </c>
      <c r="D49" s="29" t="s">
        <v>388</v>
      </c>
      <c r="E49" s="29" t="str">
        <f t="shared" si="15"/>
        <v>MCRFI_SEN_XXX_R6_C1</v>
      </c>
      <c r="F49" s="29" t="str">
        <f t="shared" si="15"/>
        <v>MCRFI_SEN_XXX_R6_C2</v>
      </c>
      <c r="G49" s="29" t="str">
        <f t="shared" si="15"/>
        <v>MCRFI_SEN_XXX_R6_C3</v>
      </c>
      <c r="H49" s="29" t="str">
        <f t="shared" si="15"/>
        <v>MCRFI_SEN_XXX_R6_C4</v>
      </c>
      <c r="I49" s="29" t="str">
        <f t="shared" si="15"/>
        <v>MCRFI_SEN_XXX_R6_C5</v>
      </c>
      <c r="J49" s="29" t="str">
        <f t="shared" si="15"/>
        <v>MCRFI_SEN_XXX_R6_C6</v>
      </c>
    </row>
    <row r="50" spans="2:10" x14ac:dyDescent="0.35">
      <c r="B50" s="29" t="s">
        <v>12</v>
      </c>
      <c r="C50" s="29" t="s">
        <v>7</v>
      </c>
      <c r="D50" s="29" t="s">
        <v>389</v>
      </c>
      <c r="E50" s="29" t="str">
        <f t="shared" si="15"/>
        <v>MCRFI_SEN_XXX_R7_C1</v>
      </c>
      <c r="F50" s="29" t="str">
        <f t="shared" si="15"/>
        <v>MCRFI_SEN_XXX_R7_C2</v>
      </c>
      <c r="G50" s="29" t="str">
        <f t="shared" si="15"/>
        <v>MCRFI_SEN_XXX_R7_C3</v>
      </c>
      <c r="H50" s="29" t="str">
        <f t="shared" si="15"/>
        <v>MCRFI_SEN_XXX_R7_C4</v>
      </c>
      <c r="I50" s="29" t="str">
        <f t="shared" si="15"/>
        <v>MCRFI_SEN_XXX_R7_C5</v>
      </c>
      <c r="J50" s="29" t="str">
        <f t="shared" si="15"/>
        <v>MCRFI_SEN_XXX_R7_C6</v>
      </c>
    </row>
    <row r="51" spans="2:10" x14ac:dyDescent="0.35">
      <c r="B51" s="29" t="s">
        <v>12</v>
      </c>
      <c r="C51" s="29" t="s">
        <v>9</v>
      </c>
      <c r="D51" s="29" t="s">
        <v>390</v>
      </c>
      <c r="E51" s="29" t="str">
        <f t="shared" si="15"/>
        <v>MCRFI_SEN_XXX_R8_C1</v>
      </c>
      <c r="F51" s="29" t="str">
        <f t="shared" si="15"/>
        <v>MCRFI_SEN_XXX_R8_C2</v>
      </c>
      <c r="G51" s="29" t="str">
        <f t="shared" si="15"/>
        <v>MCRFI_SEN_XXX_R8_C3</v>
      </c>
      <c r="H51" s="29" t="str">
        <f t="shared" si="15"/>
        <v>MCRFI_SEN_XXX_R8_C4</v>
      </c>
      <c r="I51" s="29" t="str">
        <f t="shared" si="15"/>
        <v>MCRFI_SEN_XXX_R8_C5</v>
      </c>
      <c r="J51" s="29" t="str">
        <f t="shared" si="15"/>
        <v>MCRFI_SEN_XXX_R8_C6</v>
      </c>
    </row>
    <row r="52" spans="2:10" x14ac:dyDescent="0.35">
      <c r="B52" s="29" t="s">
        <v>240</v>
      </c>
      <c r="C52" s="29" t="s">
        <v>238</v>
      </c>
      <c r="D52" s="29" t="s">
        <v>391</v>
      </c>
      <c r="E52" s="29" t="str">
        <f t="shared" si="15"/>
        <v>MCRFI_SEN_XXX_R9_C1</v>
      </c>
      <c r="F52" s="29" t="str">
        <f t="shared" si="15"/>
        <v>MCRFI_SEN_XXX_R9_C2</v>
      </c>
      <c r="G52" s="29" t="str">
        <f t="shared" si="15"/>
        <v>MCRFI_SEN_XXX_R9_C3</v>
      </c>
      <c r="H52" s="29" t="str">
        <f t="shared" si="15"/>
        <v>MCRFI_SEN_XXX_R9_C4</v>
      </c>
      <c r="I52" s="29" t="str">
        <f t="shared" si="15"/>
        <v>MCRFI_SEN_XXX_R9_C5</v>
      </c>
      <c r="J52" s="29" t="str">
        <f t="shared" si="15"/>
        <v>MCRFI_SEN_XXX_R9_C6</v>
      </c>
    </row>
    <row r="53" spans="2:10" x14ac:dyDescent="0.35">
      <c r="B53" s="29" t="s">
        <v>186</v>
      </c>
      <c r="C53" s="29" t="s">
        <v>7</v>
      </c>
      <c r="D53" s="29" t="s">
        <v>392</v>
      </c>
      <c r="E53" s="29" t="str">
        <f t="shared" si="15"/>
        <v>MCRFI_SEN_XXX_R10_C1</v>
      </c>
      <c r="F53" s="29" t="str">
        <f t="shared" si="15"/>
        <v>MCRFI_SEN_XXX_R10_C2</v>
      </c>
      <c r="G53" s="29" t="str">
        <f t="shared" si="15"/>
        <v>MCRFI_SEN_XXX_R10_C3</v>
      </c>
      <c r="H53" s="29" t="str">
        <f t="shared" si="15"/>
        <v>MCRFI_SEN_XXX_R10_C4</v>
      </c>
      <c r="I53" s="29" t="str">
        <f t="shared" si="15"/>
        <v>MCRFI_SEN_XXX_R10_C5</v>
      </c>
      <c r="J53" s="29" t="str">
        <f t="shared" si="15"/>
        <v>MCRFI_SEN_XXX_R10_C6</v>
      </c>
    </row>
    <row r="54" spans="2:10" x14ac:dyDescent="0.35">
      <c r="B54" s="29" t="s">
        <v>186</v>
      </c>
      <c r="C54" s="29" t="s">
        <v>9</v>
      </c>
      <c r="D54" s="29" t="s">
        <v>393</v>
      </c>
      <c r="E54" s="29" t="str">
        <f t="shared" si="15"/>
        <v>MCRFI_SEN_XXX_R11_C1</v>
      </c>
      <c r="F54" s="29" t="str">
        <f t="shared" si="15"/>
        <v>MCRFI_SEN_XXX_R11_C2</v>
      </c>
      <c r="G54" s="29" t="str">
        <f t="shared" si="15"/>
        <v>MCRFI_SEN_XXX_R11_C3</v>
      </c>
      <c r="H54" s="29" t="str">
        <f t="shared" si="15"/>
        <v>MCRFI_SEN_XXX_R11_C4</v>
      </c>
      <c r="I54" s="29" t="str">
        <f t="shared" si="15"/>
        <v>MCRFI_SEN_XXX_R11_C5</v>
      </c>
      <c r="J54" s="29" t="str">
        <f t="shared" si="15"/>
        <v>MCRFI_SEN_XXX_R11_C6</v>
      </c>
    </row>
    <row r="55" spans="2:10" x14ac:dyDescent="0.35">
      <c r="B55" s="29" t="s">
        <v>241</v>
      </c>
      <c r="C55" s="29" t="s">
        <v>238</v>
      </c>
      <c r="D55" s="29" t="s">
        <v>394</v>
      </c>
      <c r="E55" s="29" t="str">
        <f t="shared" si="15"/>
        <v>MCRFI_SEN_XXX_R12_C1</v>
      </c>
      <c r="F55" s="29" t="str">
        <f t="shared" si="15"/>
        <v>MCRFI_SEN_XXX_R12_C2</v>
      </c>
      <c r="G55" s="29" t="str">
        <f t="shared" si="15"/>
        <v>MCRFI_SEN_XXX_R12_C3</v>
      </c>
      <c r="H55" s="29" t="str">
        <f t="shared" si="15"/>
        <v>MCRFI_SEN_XXX_R12_C4</v>
      </c>
      <c r="I55" s="29" t="str">
        <f t="shared" si="15"/>
        <v>MCRFI_SEN_XXX_R12_C5</v>
      </c>
      <c r="J55" s="29" t="str">
        <f t="shared" si="15"/>
        <v>MCRFI_SEN_XXX_R12_C6</v>
      </c>
    </row>
    <row r="56" spans="2:10" x14ac:dyDescent="0.35">
      <c r="B56" s="29" t="s">
        <v>13</v>
      </c>
      <c r="C56" s="29">
        <v>-0.3</v>
      </c>
      <c r="D56" s="29" t="s">
        <v>395</v>
      </c>
      <c r="E56" s="29" t="str">
        <f t="shared" si="15"/>
        <v>MCRFI_SEN_XXX_R13_C1</v>
      </c>
      <c r="F56" s="29" t="str">
        <f t="shared" si="15"/>
        <v>MCRFI_SEN_XXX_R13_C2</v>
      </c>
      <c r="G56" s="29" t="str">
        <f t="shared" si="15"/>
        <v>MCRFI_SEN_XXX_R13_C3</v>
      </c>
      <c r="H56" s="29" t="str">
        <f t="shared" si="15"/>
        <v>MCRFI_SEN_XXX_R13_C4</v>
      </c>
      <c r="I56" s="29" t="str">
        <f t="shared" si="15"/>
        <v>MCRFI_SEN_XXX_R13_C5</v>
      </c>
      <c r="J56" s="29" t="str">
        <f t="shared" si="15"/>
        <v>MCRFI_SEN_XXX_R13_C6</v>
      </c>
    </row>
    <row r="57" spans="2:10" x14ac:dyDescent="0.35">
      <c r="B57" s="29" t="s">
        <v>13</v>
      </c>
      <c r="C57" s="29">
        <v>0.3</v>
      </c>
      <c r="D57" s="29" t="s">
        <v>396</v>
      </c>
      <c r="E57" s="29" t="str">
        <f t="shared" si="15"/>
        <v>MCRFI_SEN_XXX_R14_C1</v>
      </c>
      <c r="F57" s="29" t="str">
        <f t="shared" si="15"/>
        <v>MCRFI_SEN_XXX_R14_C2</v>
      </c>
      <c r="G57" s="29" t="str">
        <f t="shared" si="15"/>
        <v>MCRFI_SEN_XXX_R14_C3</v>
      </c>
      <c r="H57" s="29" t="str">
        <f t="shared" si="15"/>
        <v>MCRFI_SEN_XXX_R14_C4</v>
      </c>
      <c r="I57" s="29" t="str">
        <f t="shared" si="15"/>
        <v>MCRFI_SEN_XXX_R14_C5</v>
      </c>
      <c r="J57" s="29" t="str">
        <f t="shared" si="15"/>
        <v>MCRFI_SEN_XXX_R14_C6</v>
      </c>
    </row>
    <row r="58" spans="2:10" x14ac:dyDescent="0.35">
      <c r="B58" s="29" t="s">
        <v>242</v>
      </c>
      <c r="C58" s="29" t="s">
        <v>238</v>
      </c>
      <c r="D58" s="29" t="s">
        <v>397</v>
      </c>
      <c r="E58" s="29" t="str">
        <f t="shared" si="15"/>
        <v>MCRFI_SEN_XXX_R15_C1</v>
      </c>
      <c r="F58" s="29" t="str">
        <f t="shared" si="15"/>
        <v>MCRFI_SEN_XXX_R15_C2</v>
      </c>
      <c r="G58" s="29" t="str">
        <f t="shared" si="15"/>
        <v>MCRFI_SEN_XXX_R15_C3</v>
      </c>
      <c r="H58" s="29" t="str">
        <f t="shared" si="15"/>
        <v>MCRFI_SEN_XXX_R15_C4</v>
      </c>
      <c r="I58" s="29" t="str">
        <f t="shared" si="15"/>
        <v>MCRFI_SEN_XXX_R15_C5</v>
      </c>
      <c r="J58" s="29" t="str">
        <f t="shared" si="15"/>
        <v>MCRFI_SEN_XXX_R15_C6</v>
      </c>
    </row>
    <row r="59" spans="2:10" x14ac:dyDescent="0.35">
      <c r="B59" s="29" t="s">
        <v>22</v>
      </c>
      <c r="C59" s="29">
        <v>-0.3</v>
      </c>
      <c r="D59" s="29" t="s">
        <v>398</v>
      </c>
      <c r="E59" s="29" t="str">
        <f t="shared" si="15"/>
        <v>MCRFI_SEN_XXX_R16_C1</v>
      </c>
      <c r="F59" s="29" t="str">
        <f t="shared" si="15"/>
        <v>MCRFI_SEN_XXX_R16_C2</v>
      </c>
      <c r="G59" s="29" t="str">
        <f t="shared" si="15"/>
        <v>MCRFI_SEN_XXX_R16_C3</v>
      </c>
      <c r="H59" s="29" t="str">
        <f t="shared" si="15"/>
        <v>MCRFI_SEN_XXX_R16_C4</v>
      </c>
      <c r="I59" s="29" t="str">
        <f t="shared" si="15"/>
        <v>MCRFI_SEN_XXX_R16_C5</v>
      </c>
      <c r="J59" s="29" t="str">
        <f t="shared" si="15"/>
        <v>MCRFI_SEN_XXX_R16_C6</v>
      </c>
    </row>
    <row r="60" spans="2:10" x14ac:dyDescent="0.35">
      <c r="B60" s="29" t="s">
        <v>22</v>
      </c>
      <c r="C60" s="29">
        <v>0.3</v>
      </c>
      <c r="D60" s="29" t="s">
        <v>399</v>
      </c>
      <c r="E60" s="29" t="str">
        <f t="shared" si="15"/>
        <v>MCRFI_SEN_XXX_R17_C1</v>
      </c>
      <c r="F60" s="29" t="str">
        <f t="shared" si="15"/>
        <v>MCRFI_SEN_XXX_R17_C2</v>
      </c>
      <c r="G60" s="29" t="str">
        <f t="shared" si="15"/>
        <v>MCRFI_SEN_XXX_R17_C3</v>
      </c>
      <c r="H60" s="29" t="str">
        <f t="shared" si="15"/>
        <v>MCRFI_SEN_XXX_R17_C4</v>
      </c>
      <c r="I60" s="29" t="str">
        <f t="shared" si="15"/>
        <v>MCRFI_SEN_XXX_R17_C5</v>
      </c>
      <c r="J60" s="29" t="str">
        <f t="shared" si="15"/>
        <v>MCRFI_SEN_XXX_R17_C6</v>
      </c>
    </row>
    <row r="61" spans="2:10" x14ac:dyDescent="0.35">
      <c r="B61" s="29" t="s">
        <v>243</v>
      </c>
      <c r="C61" s="29" t="s">
        <v>238</v>
      </c>
      <c r="D61" s="29" t="s">
        <v>400</v>
      </c>
      <c r="E61" s="29" t="str">
        <f t="shared" si="15"/>
        <v>MCRFI_SEN_XXX_R18_C1</v>
      </c>
      <c r="F61" s="29" t="str">
        <f t="shared" si="15"/>
        <v>MCRFI_SEN_XXX_R18_C2</v>
      </c>
      <c r="G61" s="29" t="str">
        <f t="shared" si="15"/>
        <v>MCRFI_SEN_XXX_R18_C3</v>
      </c>
      <c r="H61" s="29" t="str">
        <f t="shared" si="15"/>
        <v>MCRFI_SEN_XXX_R18_C4</v>
      </c>
      <c r="I61" s="29" t="str">
        <f t="shared" si="15"/>
        <v>MCRFI_SEN_XXX_R18_C5</v>
      </c>
      <c r="J61" s="29" t="str">
        <f t="shared" si="15"/>
        <v>MCRFI_SEN_XXX_R18_C6</v>
      </c>
    </row>
    <row r="62" spans="2:10" x14ac:dyDescent="0.35">
      <c r="B62" s="29" t="s">
        <v>23</v>
      </c>
      <c r="C62" s="29">
        <v>-0.1</v>
      </c>
      <c r="D62" s="29" t="s">
        <v>401</v>
      </c>
      <c r="E62" s="29" t="str">
        <f t="shared" si="15"/>
        <v>MCRFI_SEN_XXX_R19_C1</v>
      </c>
      <c r="F62" s="29" t="str">
        <f t="shared" si="15"/>
        <v>MCRFI_SEN_XXX_R19_C2</v>
      </c>
      <c r="G62" s="29" t="str">
        <f t="shared" si="15"/>
        <v>MCRFI_SEN_XXX_R19_C3</v>
      </c>
      <c r="H62" s="29" t="str">
        <f t="shared" si="15"/>
        <v>MCRFI_SEN_XXX_R19_C4</v>
      </c>
      <c r="I62" s="29" t="str">
        <f t="shared" si="15"/>
        <v>MCRFI_SEN_XXX_R19_C5</v>
      </c>
      <c r="J62" s="29" t="str">
        <f t="shared" si="15"/>
        <v>MCRFI_SEN_XXX_R19_C6</v>
      </c>
    </row>
    <row r="63" spans="2:10" x14ac:dyDescent="0.35">
      <c r="B63" s="29" t="s">
        <v>23</v>
      </c>
      <c r="C63" s="29">
        <v>0.1</v>
      </c>
      <c r="D63" s="29" t="s">
        <v>402</v>
      </c>
      <c r="E63" s="29" t="str">
        <f t="shared" si="15"/>
        <v>MCRFI_SEN_XXX_R20_C1</v>
      </c>
      <c r="F63" s="29" t="str">
        <f t="shared" si="15"/>
        <v>MCRFI_SEN_XXX_R20_C2</v>
      </c>
      <c r="G63" s="29" t="str">
        <f t="shared" si="15"/>
        <v>MCRFI_SEN_XXX_R20_C3</v>
      </c>
      <c r="H63" s="29" t="str">
        <f t="shared" si="15"/>
        <v>MCRFI_SEN_XXX_R20_C4</v>
      </c>
      <c r="I63" s="29" t="str">
        <f t="shared" si="15"/>
        <v>MCRFI_SEN_XXX_R20_C5</v>
      </c>
      <c r="J63" s="29" t="str">
        <f t="shared" si="15"/>
        <v>MCRFI_SEN_XXX_R20_C6</v>
      </c>
    </row>
    <row r="64" spans="2:10" x14ac:dyDescent="0.35">
      <c r="B64" s="29" t="s">
        <v>244</v>
      </c>
      <c r="C64" s="29" t="s">
        <v>238</v>
      </c>
      <c r="D64" s="29" t="s">
        <v>403</v>
      </c>
      <c r="E64" s="29" t="str">
        <f t="shared" si="15"/>
        <v>MCRFI_SEN_XXX_R21_C1</v>
      </c>
      <c r="F64" s="29" t="str">
        <f t="shared" si="15"/>
        <v>MCRFI_SEN_XXX_R21_C2</v>
      </c>
      <c r="G64" s="29" t="str">
        <f t="shared" si="15"/>
        <v>MCRFI_SEN_XXX_R21_C3</v>
      </c>
      <c r="H64" s="29" t="str">
        <f t="shared" si="15"/>
        <v>MCRFI_SEN_XXX_R21_C4</v>
      </c>
      <c r="I64" s="29" t="str">
        <f t="shared" si="15"/>
        <v>MCRFI_SEN_XXX_R21_C5</v>
      </c>
      <c r="J64" s="29" t="str">
        <f t="shared" si="15"/>
        <v>MCRFI_SEN_XXX_R21_C6</v>
      </c>
    </row>
    <row r="65" spans="2:10" x14ac:dyDescent="0.35">
      <c r="B65" s="29" t="s">
        <v>10</v>
      </c>
      <c r="C65" s="29">
        <v>-0.25</v>
      </c>
      <c r="D65" s="29" t="s">
        <v>404</v>
      </c>
      <c r="E65" s="29" t="str">
        <f t="shared" si="15"/>
        <v>MCRFI_SEN_XXX_R22_C1</v>
      </c>
      <c r="F65" s="29" t="str">
        <f t="shared" si="15"/>
        <v>MCRFI_SEN_XXX_R22_C2</v>
      </c>
      <c r="G65" s="29" t="str">
        <f t="shared" si="15"/>
        <v>MCRFI_SEN_XXX_R22_C3</v>
      </c>
      <c r="H65" s="29" t="str">
        <f t="shared" si="15"/>
        <v>MCRFI_SEN_XXX_R22_C4</v>
      </c>
      <c r="I65" s="29" t="str">
        <f t="shared" si="15"/>
        <v>MCRFI_SEN_XXX_R22_C5</v>
      </c>
      <c r="J65" s="29" t="str">
        <f t="shared" si="15"/>
        <v>MCRFI_SEN_XXX_R22_C6</v>
      </c>
    </row>
    <row r="66" spans="2:10" x14ac:dyDescent="0.35">
      <c r="B66" s="29" t="s">
        <v>11</v>
      </c>
      <c r="C66" s="29">
        <v>0.25</v>
      </c>
      <c r="D66" s="29" t="s">
        <v>405</v>
      </c>
      <c r="E66" s="29" t="str">
        <f t="shared" si="15"/>
        <v>MCRFI_SEN_XXX_R23_C1</v>
      </c>
      <c r="F66" s="29" t="str">
        <f t="shared" si="15"/>
        <v>MCRFI_SEN_XXX_R23_C2</v>
      </c>
      <c r="G66" s="29" t="str">
        <f t="shared" si="15"/>
        <v>MCRFI_SEN_XXX_R23_C3</v>
      </c>
      <c r="H66" s="29" t="str">
        <f t="shared" si="15"/>
        <v>MCRFI_SEN_XXX_R23_C4</v>
      </c>
      <c r="I66" s="29" t="str">
        <f t="shared" si="15"/>
        <v>MCRFI_SEN_XXX_R23_C5</v>
      </c>
      <c r="J66" s="29" t="str">
        <f t="shared" si="15"/>
        <v>MCRFI_SEN_XXX_R23_C6</v>
      </c>
    </row>
    <row r="67" spans="2:10" x14ac:dyDescent="0.35">
      <c r="B67" s="29" t="s">
        <v>245</v>
      </c>
      <c r="C67" s="29" t="s">
        <v>238</v>
      </c>
      <c r="D67" s="29" t="s">
        <v>406</v>
      </c>
      <c r="E67" s="29" t="str">
        <f t="shared" si="15"/>
        <v>MCRFI_SEN_XXX_R24_C1</v>
      </c>
      <c r="F67" s="29" t="str">
        <f t="shared" si="15"/>
        <v>MCRFI_SEN_XXX_R24_C2</v>
      </c>
      <c r="G67" s="29" t="str">
        <f t="shared" si="15"/>
        <v>MCRFI_SEN_XXX_R24_C3</v>
      </c>
      <c r="H67" s="29" t="str">
        <f t="shared" si="15"/>
        <v>MCRFI_SEN_XXX_R24_C4</v>
      </c>
      <c r="I67" s="29" t="str">
        <f t="shared" si="15"/>
        <v>MCRFI_SEN_XXX_R24_C5</v>
      </c>
      <c r="J67" s="29" t="str">
        <f t="shared" si="15"/>
        <v>MCRFI_SEN_XXX_R24_C6</v>
      </c>
    </row>
    <row r="68" spans="2:10" x14ac:dyDescent="0.35">
      <c r="B68" s="29" t="s">
        <v>246</v>
      </c>
      <c r="C68" s="29">
        <v>-0.25</v>
      </c>
      <c r="D68" s="29" t="s">
        <v>407</v>
      </c>
      <c r="E68" s="29" t="str">
        <f t="shared" si="15"/>
        <v>MCRFI_SEN_XXX_R25_C1</v>
      </c>
      <c r="F68" s="29" t="str">
        <f t="shared" si="15"/>
        <v>MCRFI_SEN_XXX_R25_C2</v>
      </c>
      <c r="G68" s="29" t="str">
        <f t="shared" si="15"/>
        <v>MCRFI_SEN_XXX_R25_C3</v>
      </c>
      <c r="H68" s="29" t="str">
        <f t="shared" si="15"/>
        <v>MCRFI_SEN_XXX_R25_C4</v>
      </c>
      <c r="I68" s="29" t="str">
        <f t="shared" si="15"/>
        <v>MCRFI_SEN_XXX_R25_C5</v>
      </c>
      <c r="J68" s="29" t="str">
        <f t="shared" si="15"/>
        <v>MCRFI_SEN_XXX_R25_C6</v>
      </c>
    </row>
    <row r="69" spans="2:10" x14ac:dyDescent="0.35">
      <c r="B69" s="29" t="s">
        <v>247</v>
      </c>
      <c r="C69" s="29">
        <v>0.25</v>
      </c>
      <c r="D69" s="29" t="s">
        <v>408</v>
      </c>
      <c r="E69" s="29" t="str">
        <f t="shared" si="15"/>
        <v>MCRFI_SEN_XXX_R26_C1</v>
      </c>
      <c r="F69" s="29" t="str">
        <f t="shared" si="15"/>
        <v>MCRFI_SEN_XXX_R26_C2</v>
      </c>
      <c r="G69" s="29" t="str">
        <f t="shared" si="15"/>
        <v>MCRFI_SEN_XXX_R26_C3</v>
      </c>
      <c r="H69" s="29" t="str">
        <f t="shared" si="15"/>
        <v>MCRFI_SEN_XXX_R26_C4</v>
      </c>
      <c r="I69" s="29" t="str">
        <f t="shared" si="15"/>
        <v>MCRFI_SEN_XXX_R26_C5</v>
      </c>
      <c r="J69" s="29" t="str">
        <f t="shared" si="15"/>
        <v>MCRFI_SEN_XXX_R26_C6</v>
      </c>
    </row>
  </sheetData>
  <mergeCells count="3">
    <mergeCell ref="B41:J41"/>
    <mergeCell ref="B12:AC12"/>
    <mergeCell ref="B6:AC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44"/>
  <sheetViews>
    <sheetView showGridLines="0" workbookViewId="0">
      <selection sqref="A1:XFD4"/>
    </sheetView>
  </sheetViews>
  <sheetFormatPr defaultColWidth="9.1796875" defaultRowHeight="14.5" x14ac:dyDescent="0.35"/>
  <cols>
    <col min="1" max="1" width="9.1796875" style="28"/>
    <col min="2" max="2" width="28.26953125" style="28" bestFit="1" customWidth="1"/>
    <col min="3" max="3" width="15.7265625" style="28" customWidth="1"/>
    <col min="4" max="4" width="20.453125" style="28" bestFit="1" customWidth="1"/>
    <col min="5" max="5" width="11.81640625" style="28" customWidth="1"/>
    <col min="6" max="11" width="7.81640625" style="28" bestFit="1" customWidth="1"/>
    <col min="12" max="12" width="20.453125" style="28" bestFit="1" customWidth="1"/>
    <col min="13" max="13" width="5.453125" style="28" bestFit="1" customWidth="1"/>
    <col min="14" max="16" width="9.1796875" style="28"/>
    <col min="17" max="18" width="28.26953125" style="28" bestFit="1" customWidth="1"/>
    <col min="19" max="16384" width="9.1796875" style="28"/>
  </cols>
  <sheetData>
    <row r="1" spans="1:12" x14ac:dyDescent="0.35">
      <c r="A1" s="105" t="s">
        <v>515</v>
      </c>
    </row>
    <row r="2" spans="1:12" s="190" customFormat="1" ht="12.5" x14ac:dyDescent="0.25">
      <c r="D2" s="191"/>
    </row>
    <row r="3" spans="1:12" s="190" customFormat="1" ht="12.5" x14ac:dyDescent="0.25">
      <c r="B3" s="190" t="s">
        <v>522</v>
      </c>
    </row>
    <row r="4" spans="1:12" s="190" customFormat="1" x14ac:dyDescent="0.35">
      <c r="B4" s="192" t="s">
        <v>523</v>
      </c>
    </row>
    <row r="6" spans="1:12" x14ac:dyDescent="0.35">
      <c r="B6" s="154" t="s">
        <v>191</v>
      </c>
      <c r="C6" s="155"/>
      <c r="D6" s="155"/>
      <c r="E6" s="155"/>
      <c r="F6" s="155"/>
      <c r="G6" s="155"/>
      <c r="H6" s="155"/>
      <c r="I6" s="155"/>
      <c r="J6" s="155"/>
      <c r="K6" s="155"/>
      <c r="L6" s="156"/>
    </row>
    <row r="8" spans="1:12" ht="43.5" x14ac:dyDescent="0.35">
      <c r="A8" s="12"/>
      <c r="B8" s="50"/>
      <c r="C8" s="50"/>
      <c r="D8" s="52" t="s">
        <v>204</v>
      </c>
      <c r="E8" s="52" t="s">
        <v>205</v>
      </c>
      <c r="F8" s="52" t="s">
        <v>206</v>
      </c>
      <c r="G8" s="52" t="s">
        <v>207</v>
      </c>
      <c r="H8" s="52" t="s">
        <v>208</v>
      </c>
      <c r="I8" s="52" t="s">
        <v>209</v>
      </c>
      <c r="J8" s="52" t="s">
        <v>210</v>
      </c>
      <c r="K8" s="121" t="s">
        <v>97</v>
      </c>
      <c r="L8" s="121" t="s">
        <v>24</v>
      </c>
    </row>
    <row r="9" spans="1:12" x14ac:dyDescent="0.35">
      <c r="A9" s="12"/>
      <c r="B9" s="122" t="s">
        <v>212</v>
      </c>
      <c r="C9" s="50"/>
      <c r="D9" s="52" t="s">
        <v>357</v>
      </c>
      <c r="E9" s="52" t="s">
        <v>358</v>
      </c>
      <c r="F9" s="52" t="s">
        <v>359</v>
      </c>
      <c r="G9" s="52" t="s">
        <v>360</v>
      </c>
      <c r="H9" s="52" t="s">
        <v>361</v>
      </c>
      <c r="I9" s="52" t="s">
        <v>362</v>
      </c>
      <c r="J9" s="52" t="s">
        <v>363</v>
      </c>
      <c r="K9" s="52" t="s">
        <v>364</v>
      </c>
      <c r="L9" s="52" t="s">
        <v>365</v>
      </c>
    </row>
    <row r="10" spans="1:12" x14ac:dyDescent="0.35">
      <c r="A10" s="12"/>
      <c r="B10" s="123" t="s">
        <v>94</v>
      </c>
      <c r="C10" s="51" t="s">
        <v>383</v>
      </c>
      <c r="D10" s="51" t="str">
        <f>"CRFI_EAD_XXX_" &amp; $C10 &amp; "_" &amp; D$9</f>
        <v>CRFI_EAD_XXX_R1_C1</v>
      </c>
      <c r="E10" s="51" t="str">
        <f t="shared" ref="E10:L10" si="0">"CRFI_EAD_XXX_" &amp; $C10 &amp; "_" &amp; E$9</f>
        <v>CRFI_EAD_XXX_R1_C2</v>
      </c>
      <c r="F10" s="51" t="str">
        <f t="shared" si="0"/>
        <v>CRFI_EAD_XXX_R1_C3</v>
      </c>
      <c r="G10" s="51" t="str">
        <f t="shared" si="0"/>
        <v>CRFI_EAD_XXX_R1_C4</v>
      </c>
      <c r="H10" s="51" t="str">
        <f t="shared" si="0"/>
        <v>CRFI_EAD_XXX_R1_C5</v>
      </c>
      <c r="I10" s="51" t="str">
        <f t="shared" si="0"/>
        <v>CRFI_EAD_XXX_R1_C6</v>
      </c>
      <c r="J10" s="51" t="str">
        <f t="shared" si="0"/>
        <v>CRFI_EAD_XXX_R1_C7</v>
      </c>
      <c r="K10" s="51" t="str">
        <f t="shared" si="0"/>
        <v>CRFI_EAD_XXX_R1_C8</v>
      </c>
      <c r="L10" s="51" t="str">
        <f t="shared" si="0"/>
        <v>CRFI_EAD_XXX_R1_C9</v>
      </c>
    </row>
    <row r="11" spans="1:12" x14ac:dyDescent="0.35">
      <c r="A11" s="12"/>
      <c r="B11" s="51" t="s">
        <v>95</v>
      </c>
      <c r="C11" s="51" t="s">
        <v>384</v>
      </c>
      <c r="D11" s="51" t="str">
        <f t="shared" ref="D11:L17" si="1">"CRFI_EAD_XXX_" &amp; $C11 &amp; "_" &amp; D$9</f>
        <v>CRFI_EAD_XXX_R2_C1</v>
      </c>
      <c r="E11" s="51" t="str">
        <f t="shared" si="1"/>
        <v>CRFI_EAD_XXX_R2_C2</v>
      </c>
      <c r="F11" s="51" t="str">
        <f t="shared" si="1"/>
        <v>CRFI_EAD_XXX_R2_C3</v>
      </c>
      <c r="G11" s="51" t="str">
        <f t="shared" si="1"/>
        <v>CRFI_EAD_XXX_R2_C4</v>
      </c>
      <c r="H11" s="51" t="str">
        <f t="shared" si="1"/>
        <v>CRFI_EAD_XXX_R2_C5</v>
      </c>
      <c r="I11" s="51" t="str">
        <f t="shared" si="1"/>
        <v>CRFI_EAD_XXX_R2_C6</v>
      </c>
      <c r="J11" s="51" t="str">
        <f t="shared" si="1"/>
        <v>CRFI_EAD_XXX_R2_C7</v>
      </c>
      <c r="K11" s="51" t="str">
        <f t="shared" si="1"/>
        <v>CRFI_EAD_XXX_R2_C8</v>
      </c>
      <c r="L11" s="51" t="str">
        <f t="shared" si="1"/>
        <v>CRFI_EAD_XXX_R2_C9</v>
      </c>
    </row>
    <row r="12" spans="1:12" x14ac:dyDescent="0.35">
      <c r="A12" s="12"/>
      <c r="B12" s="51" t="s">
        <v>187</v>
      </c>
      <c r="C12" s="51" t="s">
        <v>385</v>
      </c>
      <c r="D12" s="51" t="str">
        <f t="shared" si="1"/>
        <v>CRFI_EAD_XXX_R3_C1</v>
      </c>
      <c r="E12" s="51" t="str">
        <f t="shared" si="1"/>
        <v>CRFI_EAD_XXX_R3_C2</v>
      </c>
      <c r="F12" s="51" t="str">
        <f t="shared" si="1"/>
        <v>CRFI_EAD_XXX_R3_C3</v>
      </c>
      <c r="G12" s="51" t="str">
        <f t="shared" si="1"/>
        <v>CRFI_EAD_XXX_R3_C4</v>
      </c>
      <c r="H12" s="51" t="str">
        <f t="shared" si="1"/>
        <v>CRFI_EAD_XXX_R3_C5</v>
      </c>
      <c r="I12" s="51" t="str">
        <f t="shared" si="1"/>
        <v>CRFI_EAD_XXX_R3_C6</v>
      </c>
      <c r="J12" s="51" t="str">
        <f t="shared" si="1"/>
        <v>CRFI_EAD_XXX_R3_C7</v>
      </c>
      <c r="K12" s="51" t="str">
        <f t="shared" si="1"/>
        <v>CRFI_EAD_XXX_R3_C8</v>
      </c>
      <c r="L12" s="51" t="str">
        <f t="shared" si="1"/>
        <v>CRFI_EAD_XXX_R3_C9</v>
      </c>
    </row>
    <row r="13" spans="1:12" x14ac:dyDescent="0.35">
      <c r="A13" s="12"/>
      <c r="B13" s="51" t="s">
        <v>188</v>
      </c>
      <c r="C13" s="51" t="s">
        <v>386</v>
      </c>
      <c r="D13" s="51" t="str">
        <f t="shared" si="1"/>
        <v>CRFI_EAD_XXX_R4_C1</v>
      </c>
      <c r="E13" s="51" t="str">
        <f t="shared" si="1"/>
        <v>CRFI_EAD_XXX_R4_C2</v>
      </c>
      <c r="F13" s="51" t="str">
        <f t="shared" si="1"/>
        <v>CRFI_EAD_XXX_R4_C3</v>
      </c>
      <c r="G13" s="51" t="str">
        <f t="shared" si="1"/>
        <v>CRFI_EAD_XXX_R4_C4</v>
      </c>
      <c r="H13" s="51" t="str">
        <f t="shared" si="1"/>
        <v>CRFI_EAD_XXX_R4_C5</v>
      </c>
      <c r="I13" s="51" t="str">
        <f t="shared" si="1"/>
        <v>CRFI_EAD_XXX_R4_C6</v>
      </c>
      <c r="J13" s="51" t="str">
        <f t="shared" si="1"/>
        <v>CRFI_EAD_XXX_R4_C7</v>
      </c>
      <c r="K13" s="51" t="str">
        <f t="shared" si="1"/>
        <v>CRFI_EAD_XXX_R4_C8</v>
      </c>
      <c r="L13" s="51" t="str">
        <f t="shared" si="1"/>
        <v>CRFI_EAD_XXX_R4_C9</v>
      </c>
    </row>
    <row r="14" spans="1:12" x14ac:dyDescent="0.35">
      <c r="A14" s="12"/>
      <c r="B14" s="51" t="s">
        <v>189</v>
      </c>
      <c r="C14" s="51" t="s">
        <v>387</v>
      </c>
      <c r="D14" s="51" t="str">
        <f t="shared" si="1"/>
        <v>CRFI_EAD_XXX_R5_C1</v>
      </c>
      <c r="E14" s="51" t="str">
        <f t="shared" si="1"/>
        <v>CRFI_EAD_XXX_R5_C2</v>
      </c>
      <c r="F14" s="51" t="str">
        <f t="shared" si="1"/>
        <v>CRFI_EAD_XXX_R5_C3</v>
      </c>
      <c r="G14" s="51" t="str">
        <f t="shared" si="1"/>
        <v>CRFI_EAD_XXX_R5_C4</v>
      </c>
      <c r="H14" s="51" t="str">
        <f t="shared" si="1"/>
        <v>CRFI_EAD_XXX_R5_C5</v>
      </c>
      <c r="I14" s="51" t="str">
        <f t="shared" si="1"/>
        <v>CRFI_EAD_XXX_R5_C6</v>
      </c>
      <c r="J14" s="51" t="str">
        <f t="shared" si="1"/>
        <v>CRFI_EAD_XXX_R5_C7</v>
      </c>
      <c r="K14" s="51" t="str">
        <f t="shared" si="1"/>
        <v>CRFI_EAD_XXX_R5_C8</v>
      </c>
      <c r="L14" s="51" t="str">
        <f t="shared" si="1"/>
        <v>CRFI_EAD_XXX_R5_C9</v>
      </c>
    </row>
    <row r="15" spans="1:12" x14ac:dyDescent="0.35">
      <c r="A15" s="12"/>
      <c r="B15" s="51" t="s">
        <v>96</v>
      </c>
      <c r="C15" s="51" t="s">
        <v>388</v>
      </c>
      <c r="D15" s="51" t="str">
        <f t="shared" si="1"/>
        <v>CRFI_EAD_XXX_R6_C1</v>
      </c>
      <c r="E15" s="51" t="str">
        <f t="shared" si="1"/>
        <v>CRFI_EAD_XXX_R6_C2</v>
      </c>
      <c r="F15" s="51" t="str">
        <f t="shared" si="1"/>
        <v>CRFI_EAD_XXX_R6_C3</v>
      </c>
      <c r="G15" s="51" t="str">
        <f t="shared" si="1"/>
        <v>CRFI_EAD_XXX_R6_C4</v>
      </c>
      <c r="H15" s="51" t="str">
        <f t="shared" si="1"/>
        <v>CRFI_EAD_XXX_R6_C5</v>
      </c>
      <c r="I15" s="51" t="str">
        <f t="shared" si="1"/>
        <v>CRFI_EAD_XXX_R6_C6</v>
      </c>
      <c r="J15" s="51" t="str">
        <f t="shared" si="1"/>
        <v>CRFI_EAD_XXX_R6_C7</v>
      </c>
      <c r="K15" s="51" t="str">
        <f t="shared" si="1"/>
        <v>CRFI_EAD_XXX_R6_C8</v>
      </c>
      <c r="L15" s="51" t="str">
        <f t="shared" si="1"/>
        <v>CRFI_EAD_XXX_R6_C9</v>
      </c>
    </row>
    <row r="16" spans="1:12" x14ac:dyDescent="0.35">
      <c r="A16" s="12"/>
      <c r="B16" s="51" t="s">
        <v>190</v>
      </c>
      <c r="C16" s="51" t="s">
        <v>389</v>
      </c>
      <c r="D16" s="51" t="str">
        <f t="shared" si="1"/>
        <v>CRFI_EAD_XXX_R7_C1</v>
      </c>
      <c r="E16" s="51" t="str">
        <f t="shared" si="1"/>
        <v>CRFI_EAD_XXX_R7_C2</v>
      </c>
      <c r="F16" s="51" t="str">
        <f t="shared" si="1"/>
        <v>CRFI_EAD_XXX_R7_C3</v>
      </c>
      <c r="G16" s="51" t="str">
        <f t="shared" si="1"/>
        <v>CRFI_EAD_XXX_R7_C4</v>
      </c>
      <c r="H16" s="51" t="str">
        <f t="shared" si="1"/>
        <v>CRFI_EAD_XXX_R7_C5</v>
      </c>
      <c r="I16" s="51" t="str">
        <f t="shared" si="1"/>
        <v>CRFI_EAD_XXX_R7_C6</v>
      </c>
      <c r="J16" s="51" t="str">
        <f t="shared" si="1"/>
        <v>CRFI_EAD_XXX_R7_C7</v>
      </c>
      <c r="K16" s="51" t="str">
        <f t="shared" si="1"/>
        <v>CRFI_EAD_XXX_R7_C8</v>
      </c>
      <c r="L16" s="51" t="str">
        <f t="shared" si="1"/>
        <v>CRFI_EAD_XXX_R7_C9</v>
      </c>
    </row>
    <row r="17" spans="1:12" x14ac:dyDescent="0.35">
      <c r="A17" s="12"/>
      <c r="B17" s="51" t="s">
        <v>129</v>
      </c>
      <c r="C17" s="51" t="s">
        <v>390</v>
      </c>
      <c r="D17" s="51" t="str">
        <f t="shared" si="1"/>
        <v>CRFI_EAD_XXX_R8_C1</v>
      </c>
      <c r="E17" s="51" t="str">
        <f t="shared" si="1"/>
        <v>CRFI_EAD_XXX_R8_C2</v>
      </c>
      <c r="F17" s="51" t="str">
        <f t="shared" si="1"/>
        <v>CRFI_EAD_XXX_R8_C3</v>
      </c>
      <c r="G17" s="51" t="str">
        <f t="shared" si="1"/>
        <v>CRFI_EAD_XXX_R8_C4</v>
      </c>
      <c r="H17" s="51" t="str">
        <f t="shared" si="1"/>
        <v>CRFI_EAD_XXX_R8_C5</v>
      </c>
      <c r="I17" s="51" t="str">
        <f t="shared" si="1"/>
        <v>CRFI_EAD_XXX_R8_C6</v>
      </c>
      <c r="J17" s="51" t="str">
        <f t="shared" si="1"/>
        <v>CRFI_EAD_XXX_R8_C7</v>
      </c>
      <c r="K17" s="51" t="str">
        <f t="shared" si="1"/>
        <v>CRFI_EAD_XXX_R8_C8</v>
      </c>
      <c r="L17" s="51" t="str">
        <f t="shared" si="1"/>
        <v>CRFI_EAD_XXX_R8_C9</v>
      </c>
    </row>
    <row r="18" spans="1:12" x14ac:dyDescent="0.35">
      <c r="A18" s="12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</row>
    <row r="19" spans="1:12" x14ac:dyDescent="0.35">
      <c r="A19" s="12"/>
      <c r="B19" s="124"/>
      <c r="C19" s="124"/>
      <c r="D19" s="121" t="s">
        <v>357</v>
      </c>
      <c r="E19" s="124"/>
      <c r="F19" s="124"/>
      <c r="G19" s="124"/>
      <c r="H19" s="124"/>
      <c r="I19" s="124"/>
      <c r="J19" s="124"/>
      <c r="K19" s="124"/>
      <c r="L19" s="124"/>
    </row>
    <row r="20" spans="1:12" x14ac:dyDescent="0.35">
      <c r="B20" s="49" t="s">
        <v>520</v>
      </c>
      <c r="C20" s="125" t="s">
        <v>391</v>
      </c>
      <c r="D20" s="51" t="str">
        <f>"CRFI_EAD_XXX_" &amp; $C20 &amp; "_" &amp; D$19</f>
        <v>CRFI_EAD_XXX_R9_C1</v>
      </c>
    </row>
    <row r="21" spans="1:12" x14ac:dyDescent="0.35">
      <c r="B21" s="13"/>
      <c r="C21" s="1"/>
      <c r="D21" s="124"/>
    </row>
    <row r="22" spans="1:12" x14ac:dyDescent="0.35">
      <c r="B22" s="13"/>
      <c r="C22" s="1"/>
      <c r="D22" s="124"/>
    </row>
    <row r="24" spans="1:12" ht="43.5" x14ac:dyDescent="0.35">
      <c r="A24" s="12"/>
      <c r="B24" s="50"/>
      <c r="C24" s="50"/>
      <c r="D24" s="52" t="s">
        <v>204</v>
      </c>
      <c r="E24" s="52" t="s">
        <v>205</v>
      </c>
      <c r="F24" s="52" t="s">
        <v>206</v>
      </c>
      <c r="G24" s="52" t="s">
        <v>207</v>
      </c>
      <c r="H24" s="52" t="s">
        <v>208</v>
      </c>
      <c r="I24" s="52" t="s">
        <v>209</v>
      </c>
      <c r="J24" s="52" t="s">
        <v>210</v>
      </c>
      <c r="K24" s="121" t="s">
        <v>97</v>
      </c>
      <c r="L24" s="121" t="s">
        <v>24</v>
      </c>
    </row>
    <row r="25" spans="1:12" x14ac:dyDescent="0.35">
      <c r="A25" s="12"/>
      <c r="B25" s="122" t="s">
        <v>89</v>
      </c>
      <c r="C25" s="51"/>
      <c r="D25" s="52" t="s">
        <v>357</v>
      </c>
      <c r="E25" s="52" t="s">
        <v>358</v>
      </c>
      <c r="F25" s="52" t="s">
        <v>359</v>
      </c>
      <c r="G25" s="52" t="s">
        <v>360</v>
      </c>
      <c r="H25" s="52" t="s">
        <v>361</v>
      </c>
      <c r="I25" s="52" t="s">
        <v>362</v>
      </c>
      <c r="J25" s="52" t="s">
        <v>363</v>
      </c>
      <c r="K25" s="52" t="s">
        <v>364</v>
      </c>
      <c r="L25" s="52" t="s">
        <v>365</v>
      </c>
    </row>
    <row r="26" spans="1:12" x14ac:dyDescent="0.35">
      <c r="A26" s="12"/>
      <c r="B26" s="123" t="s">
        <v>94</v>
      </c>
      <c r="C26" s="51" t="s">
        <v>383</v>
      </c>
      <c r="D26" s="51" t="str">
        <f t="shared" ref="D26:D33" si="2">"CRFI_PD_XXX_" &amp; $C26 &amp; "_" &amp; D$25</f>
        <v>CRFI_PD_XXX_R1_C1</v>
      </c>
      <c r="E26" s="51" t="str">
        <f t="shared" ref="E26:L26" si="3">"CRFI_PD_XXX_" &amp; $C26 &amp; "_" &amp; E$25</f>
        <v>CRFI_PD_XXX_R1_C2</v>
      </c>
      <c r="F26" s="51" t="str">
        <f t="shared" si="3"/>
        <v>CRFI_PD_XXX_R1_C3</v>
      </c>
      <c r="G26" s="51" t="str">
        <f t="shared" si="3"/>
        <v>CRFI_PD_XXX_R1_C4</v>
      </c>
      <c r="H26" s="51" t="str">
        <f t="shared" si="3"/>
        <v>CRFI_PD_XXX_R1_C5</v>
      </c>
      <c r="I26" s="51" t="str">
        <f t="shared" si="3"/>
        <v>CRFI_PD_XXX_R1_C6</v>
      </c>
      <c r="J26" s="51" t="str">
        <f t="shared" si="3"/>
        <v>CRFI_PD_XXX_R1_C7</v>
      </c>
      <c r="K26" s="51" t="str">
        <f t="shared" si="3"/>
        <v>CRFI_PD_XXX_R1_C8</v>
      </c>
      <c r="L26" s="51" t="str">
        <f t="shared" si="3"/>
        <v>CRFI_PD_XXX_R1_C9</v>
      </c>
    </row>
    <row r="27" spans="1:12" x14ac:dyDescent="0.35">
      <c r="A27" s="12"/>
      <c r="B27" s="51" t="s">
        <v>95</v>
      </c>
      <c r="C27" s="51" t="s">
        <v>384</v>
      </c>
      <c r="D27" s="51" t="str">
        <f t="shared" si="2"/>
        <v>CRFI_PD_XXX_R2_C1</v>
      </c>
      <c r="E27" s="51" t="str">
        <f t="shared" ref="E27:L33" si="4">"CRFI_PD_XXX_" &amp; $C27 &amp; "_" &amp; E$25</f>
        <v>CRFI_PD_XXX_R2_C2</v>
      </c>
      <c r="F27" s="51" t="str">
        <f t="shared" si="4"/>
        <v>CRFI_PD_XXX_R2_C3</v>
      </c>
      <c r="G27" s="51" t="str">
        <f t="shared" si="4"/>
        <v>CRFI_PD_XXX_R2_C4</v>
      </c>
      <c r="H27" s="51" t="str">
        <f t="shared" si="4"/>
        <v>CRFI_PD_XXX_R2_C5</v>
      </c>
      <c r="I27" s="51" t="str">
        <f t="shared" si="4"/>
        <v>CRFI_PD_XXX_R2_C6</v>
      </c>
      <c r="J27" s="51" t="str">
        <f t="shared" si="4"/>
        <v>CRFI_PD_XXX_R2_C7</v>
      </c>
      <c r="K27" s="51" t="str">
        <f t="shared" si="4"/>
        <v>CRFI_PD_XXX_R2_C8</v>
      </c>
      <c r="L27" s="51" t="str">
        <f t="shared" si="4"/>
        <v>CRFI_PD_XXX_R2_C9</v>
      </c>
    </row>
    <row r="28" spans="1:12" x14ac:dyDescent="0.35">
      <c r="A28" s="12"/>
      <c r="B28" s="51" t="s">
        <v>187</v>
      </c>
      <c r="C28" s="51" t="s">
        <v>385</v>
      </c>
      <c r="D28" s="51" t="str">
        <f t="shared" si="2"/>
        <v>CRFI_PD_XXX_R3_C1</v>
      </c>
      <c r="E28" s="51" t="str">
        <f t="shared" si="4"/>
        <v>CRFI_PD_XXX_R3_C2</v>
      </c>
      <c r="F28" s="51" t="str">
        <f t="shared" si="4"/>
        <v>CRFI_PD_XXX_R3_C3</v>
      </c>
      <c r="G28" s="51" t="str">
        <f t="shared" si="4"/>
        <v>CRFI_PD_XXX_R3_C4</v>
      </c>
      <c r="H28" s="51" t="str">
        <f t="shared" si="4"/>
        <v>CRFI_PD_XXX_R3_C5</v>
      </c>
      <c r="I28" s="51" t="str">
        <f t="shared" si="4"/>
        <v>CRFI_PD_XXX_R3_C6</v>
      </c>
      <c r="J28" s="51" t="str">
        <f t="shared" si="4"/>
        <v>CRFI_PD_XXX_R3_C7</v>
      </c>
      <c r="K28" s="51" t="str">
        <f t="shared" si="4"/>
        <v>CRFI_PD_XXX_R3_C8</v>
      </c>
      <c r="L28" s="51" t="str">
        <f t="shared" si="4"/>
        <v>CRFI_PD_XXX_R3_C9</v>
      </c>
    </row>
    <row r="29" spans="1:12" x14ac:dyDescent="0.35">
      <c r="A29" s="12"/>
      <c r="B29" s="51" t="s">
        <v>188</v>
      </c>
      <c r="C29" s="51" t="s">
        <v>386</v>
      </c>
      <c r="D29" s="51" t="str">
        <f t="shared" si="2"/>
        <v>CRFI_PD_XXX_R4_C1</v>
      </c>
      <c r="E29" s="51" t="str">
        <f t="shared" si="4"/>
        <v>CRFI_PD_XXX_R4_C2</v>
      </c>
      <c r="F29" s="51" t="str">
        <f t="shared" si="4"/>
        <v>CRFI_PD_XXX_R4_C3</v>
      </c>
      <c r="G29" s="51" t="str">
        <f t="shared" si="4"/>
        <v>CRFI_PD_XXX_R4_C4</v>
      </c>
      <c r="H29" s="51" t="str">
        <f t="shared" si="4"/>
        <v>CRFI_PD_XXX_R4_C5</v>
      </c>
      <c r="I29" s="51" t="str">
        <f t="shared" si="4"/>
        <v>CRFI_PD_XXX_R4_C6</v>
      </c>
      <c r="J29" s="51" t="str">
        <f t="shared" si="4"/>
        <v>CRFI_PD_XXX_R4_C7</v>
      </c>
      <c r="K29" s="51" t="str">
        <f t="shared" si="4"/>
        <v>CRFI_PD_XXX_R4_C8</v>
      </c>
      <c r="L29" s="51" t="str">
        <f t="shared" si="4"/>
        <v>CRFI_PD_XXX_R4_C9</v>
      </c>
    </row>
    <row r="30" spans="1:12" x14ac:dyDescent="0.35">
      <c r="A30" s="12"/>
      <c r="B30" s="51" t="s">
        <v>189</v>
      </c>
      <c r="C30" s="51" t="s">
        <v>387</v>
      </c>
      <c r="D30" s="51" t="str">
        <f t="shared" si="2"/>
        <v>CRFI_PD_XXX_R5_C1</v>
      </c>
      <c r="E30" s="51" t="str">
        <f t="shared" si="4"/>
        <v>CRFI_PD_XXX_R5_C2</v>
      </c>
      <c r="F30" s="51" t="str">
        <f t="shared" si="4"/>
        <v>CRFI_PD_XXX_R5_C3</v>
      </c>
      <c r="G30" s="51" t="str">
        <f t="shared" si="4"/>
        <v>CRFI_PD_XXX_R5_C4</v>
      </c>
      <c r="H30" s="51" t="str">
        <f t="shared" si="4"/>
        <v>CRFI_PD_XXX_R5_C5</v>
      </c>
      <c r="I30" s="51" t="str">
        <f t="shared" si="4"/>
        <v>CRFI_PD_XXX_R5_C6</v>
      </c>
      <c r="J30" s="51" t="str">
        <f t="shared" si="4"/>
        <v>CRFI_PD_XXX_R5_C7</v>
      </c>
      <c r="K30" s="51" t="str">
        <f t="shared" si="4"/>
        <v>CRFI_PD_XXX_R5_C8</v>
      </c>
      <c r="L30" s="51" t="str">
        <f t="shared" si="4"/>
        <v>CRFI_PD_XXX_R5_C9</v>
      </c>
    </row>
    <row r="31" spans="1:12" x14ac:dyDescent="0.35">
      <c r="A31" s="12"/>
      <c r="B31" s="51" t="s">
        <v>96</v>
      </c>
      <c r="C31" s="51" t="s">
        <v>388</v>
      </c>
      <c r="D31" s="51" t="str">
        <f t="shared" si="2"/>
        <v>CRFI_PD_XXX_R6_C1</v>
      </c>
      <c r="E31" s="51" t="str">
        <f t="shared" si="4"/>
        <v>CRFI_PD_XXX_R6_C2</v>
      </c>
      <c r="F31" s="51" t="str">
        <f t="shared" si="4"/>
        <v>CRFI_PD_XXX_R6_C3</v>
      </c>
      <c r="G31" s="51" t="str">
        <f t="shared" si="4"/>
        <v>CRFI_PD_XXX_R6_C4</v>
      </c>
      <c r="H31" s="51" t="str">
        <f t="shared" si="4"/>
        <v>CRFI_PD_XXX_R6_C5</v>
      </c>
      <c r="I31" s="51" t="str">
        <f t="shared" si="4"/>
        <v>CRFI_PD_XXX_R6_C6</v>
      </c>
      <c r="J31" s="51" t="str">
        <f t="shared" si="4"/>
        <v>CRFI_PD_XXX_R6_C7</v>
      </c>
      <c r="K31" s="51" t="str">
        <f t="shared" si="4"/>
        <v>CRFI_PD_XXX_R6_C8</v>
      </c>
      <c r="L31" s="51" t="str">
        <f t="shared" si="4"/>
        <v>CRFI_PD_XXX_R6_C9</v>
      </c>
    </row>
    <row r="32" spans="1:12" x14ac:dyDescent="0.35">
      <c r="A32" s="12"/>
      <c r="B32" s="51" t="s">
        <v>190</v>
      </c>
      <c r="C32" s="51" t="s">
        <v>389</v>
      </c>
      <c r="D32" s="51" t="str">
        <f t="shared" si="2"/>
        <v>CRFI_PD_XXX_R7_C1</v>
      </c>
      <c r="E32" s="51" t="str">
        <f t="shared" si="4"/>
        <v>CRFI_PD_XXX_R7_C2</v>
      </c>
      <c r="F32" s="51" t="str">
        <f t="shared" si="4"/>
        <v>CRFI_PD_XXX_R7_C3</v>
      </c>
      <c r="G32" s="51" t="str">
        <f t="shared" si="4"/>
        <v>CRFI_PD_XXX_R7_C4</v>
      </c>
      <c r="H32" s="51" t="str">
        <f t="shared" si="4"/>
        <v>CRFI_PD_XXX_R7_C5</v>
      </c>
      <c r="I32" s="51" t="str">
        <f t="shared" si="4"/>
        <v>CRFI_PD_XXX_R7_C6</v>
      </c>
      <c r="J32" s="51" t="str">
        <f t="shared" si="4"/>
        <v>CRFI_PD_XXX_R7_C7</v>
      </c>
      <c r="K32" s="51" t="str">
        <f t="shared" si="4"/>
        <v>CRFI_PD_XXX_R7_C8</v>
      </c>
      <c r="L32" s="51" t="str">
        <f t="shared" si="4"/>
        <v>CRFI_PD_XXX_R7_C9</v>
      </c>
    </row>
    <row r="33" spans="1:12" x14ac:dyDescent="0.35">
      <c r="A33" s="12"/>
      <c r="B33" s="51" t="s">
        <v>129</v>
      </c>
      <c r="C33" s="51" t="s">
        <v>390</v>
      </c>
      <c r="D33" s="51" t="str">
        <f t="shared" si="2"/>
        <v>CRFI_PD_XXX_R8_C1</v>
      </c>
      <c r="E33" s="51" t="str">
        <f t="shared" si="4"/>
        <v>CRFI_PD_XXX_R8_C2</v>
      </c>
      <c r="F33" s="51" t="str">
        <f t="shared" si="4"/>
        <v>CRFI_PD_XXX_R8_C3</v>
      </c>
      <c r="G33" s="51" t="str">
        <f t="shared" si="4"/>
        <v>CRFI_PD_XXX_R8_C4</v>
      </c>
      <c r="H33" s="51" t="str">
        <f t="shared" si="4"/>
        <v>CRFI_PD_XXX_R8_C5</v>
      </c>
      <c r="I33" s="51" t="str">
        <f t="shared" si="4"/>
        <v>CRFI_PD_XXX_R8_C6</v>
      </c>
      <c r="J33" s="51" t="str">
        <f t="shared" si="4"/>
        <v>CRFI_PD_XXX_R8_C7</v>
      </c>
      <c r="K33" s="51" t="str">
        <f t="shared" si="4"/>
        <v>CRFI_PD_XXX_R8_C8</v>
      </c>
      <c r="L33" s="51" t="str">
        <f t="shared" si="4"/>
        <v>CRFI_PD_XXX_R8_C9</v>
      </c>
    </row>
    <row r="34" spans="1:12" x14ac:dyDescent="0.35">
      <c r="A34" s="12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</row>
    <row r="35" spans="1:12" x14ac:dyDescent="0.35">
      <c r="A35" s="12"/>
      <c r="B35" s="124"/>
      <c r="C35" s="124"/>
      <c r="D35" s="121" t="s">
        <v>357</v>
      </c>
      <c r="E35" s="124"/>
      <c r="F35" s="124"/>
      <c r="G35" s="124"/>
      <c r="H35" s="124"/>
      <c r="I35" s="124"/>
      <c r="J35" s="124"/>
      <c r="K35" s="124"/>
      <c r="L35" s="124"/>
    </row>
    <row r="36" spans="1:12" x14ac:dyDescent="0.35">
      <c r="A36" s="12"/>
      <c r="B36" s="49" t="s">
        <v>520</v>
      </c>
      <c r="C36" s="125" t="s">
        <v>391</v>
      </c>
      <c r="D36" s="51" t="str">
        <f>"CRFI_PD_XXX_" &amp; $C36 &amp; "_" &amp; D$35</f>
        <v>CRFI_PD_XXX_R9_C1</v>
      </c>
    </row>
    <row r="37" spans="1:12" x14ac:dyDescent="0.35">
      <c r="A37" s="12"/>
      <c r="B37" s="7"/>
      <c r="C37" s="7"/>
      <c r="D37" s="14"/>
      <c r="E37" s="13"/>
      <c r="F37" s="13"/>
    </row>
    <row r="38" spans="1:12" x14ac:dyDescent="0.35">
      <c r="A38" s="12"/>
      <c r="G38" s="13"/>
    </row>
    <row r="39" spans="1:12" x14ac:dyDescent="0.35">
      <c r="D39" s="98" t="s">
        <v>150</v>
      </c>
      <c r="E39" s="33"/>
    </row>
    <row r="40" spans="1:12" x14ac:dyDescent="0.35">
      <c r="D40" s="52" t="s">
        <v>357</v>
      </c>
      <c r="E40" s="33"/>
    </row>
    <row r="41" spans="1:12" x14ac:dyDescent="0.35">
      <c r="B41" s="126" t="s">
        <v>98</v>
      </c>
      <c r="C41" s="51" t="s">
        <v>383</v>
      </c>
      <c r="D41" s="49" t="str">
        <f>"CRFI_SCR_XXX_" &amp; $C41 &amp; "_" &amp; D$40</f>
        <v>CRFI_SCR_XXX_R1_C1</v>
      </c>
      <c r="E41" s="13"/>
    </row>
    <row r="42" spans="1:12" x14ac:dyDescent="0.35">
      <c r="A42" s="12"/>
      <c r="B42" s="126" t="s">
        <v>99</v>
      </c>
      <c r="C42" s="51" t="s">
        <v>384</v>
      </c>
      <c r="D42" s="49" t="str">
        <f t="shared" ref="D42:D43" si="5">"CRFI_SCR_XXX_" &amp; $C42 &amp; "_" &amp; D$40</f>
        <v>CRFI_SCR_XXX_R2_C1</v>
      </c>
      <c r="E42" s="13"/>
    </row>
    <row r="43" spans="1:12" x14ac:dyDescent="0.35">
      <c r="A43" s="12"/>
      <c r="B43" s="126" t="s">
        <v>100</v>
      </c>
      <c r="C43" s="51" t="s">
        <v>385</v>
      </c>
      <c r="D43" s="49" t="str">
        <f t="shared" si="5"/>
        <v>CRFI_SCR_XXX_R3_C1</v>
      </c>
      <c r="E43" s="13"/>
    </row>
    <row r="44" spans="1:12" x14ac:dyDescent="0.35">
      <c r="A44" s="12"/>
    </row>
  </sheetData>
  <mergeCells count="1">
    <mergeCell ref="B6:L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42"/>
  <sheetViews>
    <sheetView showGridLines="0" workbookViewId="0">
      <selection sqref="A1:XFD4"/>
    </sheetView>
  </sheetViews>
  <sheetFormatPr defaultColWidth="9.1796875" defaultRowHeight="14.5" x14ac:dyDescent="0.35"/>
  <cols>
    <col min="1" max="1" width="9.1796875" style="28"/>
    <col min="2" max="2" width="46.54296875" style="28" bestFit="1" customWidth="1"/>
    <col min="3" max="3" width="12.26953125" style="28" customWidth="1"/>
    <col min="4" max="8" width="24.54296875" style="28" bestFit="1" customWidth="1"/>
    <col min="9" max="9" width="24.26953125" style="28" customWidth="1"/>
    <col min="10" max="16384" width="9.1796875" style="28"/>
  </cols>
  <sheetData>
    <row r="1" spans="1:9" x14ac:dyDescent="0.35">
      <c r="A1" s="105" t="s">
        <v>515</v>
      </c>
    </row>
    <row r="2" spans="1:9" s="190" customFormat="1" ht="12.5" x14ac:dyDescent="0.25">
      <c r="D2" s="191"/>
    </row>
    <row r="3" spans="1:9" s="190" customFormat="1" ht="12.5" x14ac:dyDescent="0.25">
      <c r="B3" s="190" t="s">
        <v>522</v>
      </c>
    </row>
    <row r="4" spans="1:9" s="190" customFormat="1" x14ac:dyDescent="0.35">
      <c r="B4" s="192" t="s">
        <v>523</v>
      </c>
    </row>
    <row r="6" spans="1:9" x14ac:dyDescent="0.35">
      <c r="B6" s="157" t="s">
        <v>192</v>
      </c>
      <c r="C6" s="142"/>
      <c r="D6" s="157"/>
      <c r="E6" s="157"/>
      <c r="F6" s="157"/>
      <c r="G6" s="157"/>
      <c r="H6" s="157"/>
    </row>
    <row r="7" spans="1:9" x14ac:dyDescent="0.35">
      <c r="B7" s="5"/>
      <c r="C7" s="5"/>
      <c r="D7" s="5"/>
      <c r="E7" s="5"/>
      <c r="F7" s="5"/>
      <c r="G7" s="5"/>
      <c r="H7" s="5"/>
      <c r="I7" s="5"/>
    </row>
    <row r="8" spans="1:9" x14ac:dyDescent="0.35">
      <c r="A8" s="12"/>
      <c r="B8" s="49"/>
      <c r="C8" s="53"/>
      <c r="D8" s="32" t="s">
        <v>86</v>
      </c>
      <c r="E8" s="32" t="s">
        <v>87</v>
      </c>
      <c r="F8" s="32" t="s">
        <v>88</v>
      </c>
      <c r="G8" s="32" t="s">
        <v>212</v>
      </c>
      <c r="H8" s="32" t="s">
        <v>89</v>
      </c>
    </row>
    <row r="9" spans="1:9" x14ac:dyDescent="0.35">
      <c r="A9" s="12"/>
      <c r="B9" s="3" t="s">
        <v>213</v>
      </c>
      <c r="C9" s="53"/>
      <c r="D9" s="69" t="s">
        <v>357</v>
      </c>
      <c r="E9" s="69" t="s">
        <v>358</v>
      </c>
      <c r="F9" s="69" t="s">
        <v>359</v>
      </c>
      <c r="G9" s="69" t="s">
        <v>360</v>
      </c>
      <c r="H9" s="69" t="s">
        <v>361</v>
      </c>
    </row>
    <row r="10" spans="1:9" x14ac:dyDescent="0.35">
      <c r="A10" s="12"/>
      <c r="B10" s="3" t="s">
        <v>193</v>
      </c>
      <c r="C10" s="49" t="s">
        <v>383</v>
      </c>
      <c r="D10" s="42"/>
      <c r="E10" s="42"/>
      <c r="F10" s="94" t="str">
        <f t="shared" ref="F10:G10" si="0">"CRNFI_EXPT1_XXX_" &amp; $C10 &amp; "_" &amp; F$9</f>
        <v>CRNFI_EXPT1_XXX_R1_C3</v>
      </c>
      <c r="G10" s="94" t="str">
        <f t="shared" si="0"/>
        <v>CRNFI_EXPT1_XXX_R1_C4</v>
      </c>
      <c r="H10" s="94" t="str">
        <f t="shared" ref="D10:H21" si="1">"CRNFI_EXPT1_XXX_" &amp; $C10 &amp; "_" &amp; H$9</f>
        <v>CRNFI_EXPT1_XXX_R1_C5</v>
      </c>
    </row>
    <row r="11" spans="1:9" x14ac:dyDescent="0.35">
      <c r="B11" s="27" t="s">
        <v>90</v>
      </c>
      <c r="C11" s="51" t="s">
        <v>384</v>
      </c>
      <c r="D11" s="94" t="str">
        <f t="shared" si="1"/>
        <v>CRNFI_EXPT1_XXX_R2_C1</v>
      </c>
      <c r="E11" s="94" t="str">
        <f t="shared" si="1"/>
        <v>CRNFI_EXPT1_XXX_R2_C2</v>
      </c>
      <c r="F11" s="94" t="str">
        <f t="shared" si="1"/>
        <v>CRNFI_EXPT1_XXX_R2_C3</v>
      </c>
      <c r="G11" s="94" t="str">
        <f t="shared" si="1"/>
        <v>CRNFI_EXPT1_XXX_R2_C4</v>
      </c>
      <c r="H11" s="94" t="str">
        <f t="shared" si="1"/>
        <v>CRNFI_EXPT1_XXX_R2_C5</v>
      </c>
    </row>
    <row r="12" spans="1:9" x14ac:dyDescent="0.35">
      <c r="B12" s="27" t="s">
        <v>91</v>
      </c>
      <c r="C12" s="49" t="s">
        <v>385</v>
      </c>
      <c r="D12" s="94" t="str">
        <f t="shared" si="1"/>
        <v>CRNFI_EXPT1_XXX_R3_C1</v>
      </c>
      <c r="E12" s="94" t="str">
        <f t="shared" si="1"/>
        <v>CRNFI_EXPT1_XXX_R3_C2</v>
      </c>
      <c r="F12" s="94" t="str">
        <f t="shared" si="1"/>
        <v>CRNFI_EXPT1_XXX_R3_C3</v>
      </c>
      <c r="G12" s="94" t="str">
        <f t="shared" si="1"/>
        <v>CRNFI_EXPT1_XXX_R3_C4</v>
      </c>
      <c r="H12" s="94" t="str">
        <f t="shared" si="1"/>
        <v>CRNFI_EXPT1_XXX_R3_C5</v>
      </c>
    </row>
    <row r="13" spans="1:9" x14ac:dyDescent="0.35">
      <c r="B13" s="27" t="s">
        <v>92</v>
      </c>
      <c r="C13" s="51" t="s">
        <v>386</v>
      </c>
      <c r="D13" s="94" t="str">
        <f t="shared" si="1"/>
        <v>CRNFI_EXPT1_XXX_R4_C1</v>
      </c>
      <c r="E13" s="94" t="str">
        <f t="shared" si="1"/>
        <v>CRNFI_EXPT1_XXX_R4_C2</v>
      </c>
      <c r="F13" s="94" t="str">
        <f t="shared" si="1"/>
        <v>CRNFI_EXPT1_XXX_R4_C3</v>
      </c>
      <c r="G13" s="94" t="str">
        <f t="shared" si="1"/>
        <v>CRNFI_EXPT1_XXX_R4_C4</v>
      </c>
      <c r="H13" s="94" t="str">
        <f t="shared" si="1"/>
        <v>CRNFI_EXPT1_XXX_R4_C5</v>
      </c>
    </row>
    <row r="14" spans="1:9" x14ac:dyDescent="0.35">
      <c r="B14" s="27" t="s">
        <v>133</v>
      </c>
      <c r="C14" s="49" t="s">
        <v>387</v>
      </c>
      <c r="D14" s="94" t="str">
        <f t="shared" si="1"/>
        <v>CRNFI_EXPT1_XXX_R5_C1</v>
      </c>
      <c r="E14" s="94" t="str">
        <f t="shared" si="1"/>
        <v>CRNFI_EXPT1_XXX_R5_C2</v>
      </c>
      <c r="F14" s="94" t="str">
        <f t="shared" si="1"/>
        <v>CRNFI_EXPT1_XXX_R5_C3</v>
      </c>
      <c r="G14" s="94" t="str">
        <f t="shared" si="1"/>
        <v>CRNFI_EXPT1_XXX_R5_C4</v>
      </c>
      <c r="H14" s="94" t="str">
        <f t="shared" si="1"/>
        <v>CRNFI_EXPT1_XXX_R5_C5</v>
      </c>
    </row>
    <row r="15" spans="1:9" x14ac:dyDescent="0.35">
      <c r="B15" s="27" t="s">
        <v>134</v>
      </c>
      <c r="C15" s="51" t="s">
        <v>388</v>
      </c>
      <c r="D15" s="94" t="str">
        <f t="shared" si="1"/>
        <v>CRNFI_EXPT1_XXX_R6_C1</v>
      </c>
      <c r="E15" s="94" t="str">
        <f t="shared" si="1"/>
        <v>CRNFI_EXPT1_XXX_R6_C2</v>
      </c>
      <c r="F15" s="94" t="str">
        <f t="shared" si="1"/>
        <v>CRNFI_EXPT1_XXX_R6_C3</v>
      </c>
      <c r="G15" s="94" t="str">
        <f t="shared" si="1"/>
        <v>CRNFI_EXPT1_XXX_R6_C4</v>
      </c>
      <c r="H15" s="94" t="str">
        <f t="shared" si="1"/>
        <v>CRNFI_EXPT1_XXX_R6_C5</v>
      </c>
    </row>
    <row r="16" spans="1:9" x14ac:dyDescent="0.35">
      <c r="B16" s="27" t="s">
        <v>135</v>
      </c>
      <c r="C16" s="49" t="s">
        <v>389</v>
      </c>
      <c r="D16" s="94" t="str">
        <f t="shared" si="1"/>
        <v>CRNFI_EXPT1_XXX_R7_C1</v>
      </c>
      <c r="E16" s="94" t="str">
        <f t="shared" si="1"/>
        <v>CRNFI_EXPT1_XXX_R7_C2</v>
      </c>
      <c r="F16" s="94" t="str">
        <f t="shared" si="1"/>
        <v>CRNFI_EXPT1_XXX_R7_C3</v>
      </c>
      <c r="G16" s="94" t="str">
        <f t="shared" si="1"/>
        <v>CRNFI_EXPT1_XXX_R7_C4</v>
      </c>
      <c r="H16" s="94" t="str">
        <f t="shared" si="1"/>
        <v>CRNFI_EXPT1_XXX_R7_C5</v>
      </c>
    </row>
    <row r="17" spans="1:9" x14ac:dyDescent="0.35">
      <c r="B17" s="27" t="s">
        <v>136</v>
      </c>
      <c r="C17" s="51" t="s">
        <v>390</v>
      </c>
      <c r="D17" s="94" t="str">
        <f t="shared" si="1"/>
        <v>CRNFI_EXPT1_XXX_R8_C1</v>
      </c>
      <c r="E17" s="94" t="str">
        <f t="shared" si="1"/>
        <v>CRNFI_EXPT1_XXX_R8_C2</v>
      </c>
      <c r="F17" s="94" t="str">
        <f t="shared" si="1"/>
        <v>CRNFI_EXPT1_XXX_R8_C3</v>
      </c>
      <c r="G17" s="94" t="str">
        <f t="shared" si="1"/>
        <v>CRNFI_EXPT1_XXX_R8_C4</v>
      </c>
      <c r="H17" s="94" t="str">
        <f t="shared" si="1"/>
        <v>CRNFI_EXPT1_XXX_R8_C5</v>
      </c>
    </row>
    <row r="18" spans="1:9" x14ac:dyDescent="0.35">
      <c r="B18" s="27" t="s">
        <v>137</v>
      </c>
      <c r="C18" s="49" t="s">
        <v>391</v>
      </c>
      <c r="D18" s="94" t="str">
        <f t="shared" si="1"/>
        <v>CRNFI_EXPT1_XXX_R9_C1</v>
      </c>
      <c r="E18" s="94" t="str">
        <f t="shared" si="1"/>
        <v>CRNFI_EXPT1_XXX_R9_C2</v>
      </c>
      <c r="F18" s="94" t="str">
        <f t="shared" si="1"/>
        <v>CRNFI_EXPT1_XXX_R9_C3</v>
      </c>
      <c r="G18" s="94" t="str">
        <f t="shared" si="1"/>
        <v>CRNFI_EXPT1_XXX_R9_C4</v>
      </c>
      <c r="H18" s="94" t="str">
        <f t="shared" si="1"/>
        <v>CRNFI_EXPT1_XXX_R9_C5</v>
      </c>
    </row>
    <row r="19" spans="1:9" x14ac:dyDescent="0.35">
      <c r="B19" s="27" t="s">
        <v>138</v>
      </c>
      <c r="C19" s="51" t="s">
        <v>392</v>
      </c>
      <c r="D19" s="94" t="str">
        <f t="shared" si="1"/>
        <v>CRNFI_EXPT1_XXX_R10_C1</v>
      </c>
      <c r="E19" s="94" t="str">
        <f t="shared" si="1"/>
        <v>CRNFI_EXPT1_XXX_R10_C2</v>
      </c>
      <c r="F19" s="94" t="str">
        <f t="shared" si="1"/>
        <v>CRNFI_EXPT1_XXX_R10_C3</v>
      </c>
      <c r="G19" s="94" t="str">
        <f t="shared" si="1"/>
        <v>CRNFI_EXPT1_XXX_R10_C4</v>
      </c>
      <c r="H19" s="94" t="str">
        <f t="shared" si="1"/>
        <v>CRNFI_EXPT1_XXX_R10_C5</v>
      </c>
      <c r="I19" s="90"/>
    </row>
    <row r="20" spans="1:9" x14ac:dyDescent="0.35">
      <c r="B20" s="27" t="s">
        <v>139</v>
      </c>
      <c r="C20" s="49" t="s">
        <v>393</v>
      </c>
      <c r="D20" s="94" t="str">
        <f t="shared" si="1"/>
        <v>CRNFI_EXPT1_XXX_R11_C1</v>
      </c>
      <c r="E20" s="94" t="str">
        <f t="shared" si="1"/>
        <v>CRNFI_EXPT1_XXX_R11_C2</v>
      </c>
      <c r="F20" s="94" t="str">
        <f t="shared" si="1"/>
        <v>CRNFI_EXPT1_XXX_R11_C3</v>
      </c>
      <c r="G20" s="94" t="str">
        <f t="shared" si="1"/>
        <v>CRNFI_EXPT1_XXX_R11_C4</v>
      </c>
      <c r="H20" s="94" t="str">
        <f t="shared" si="1"/>
        <v>CRNFI_EXPT1_XXX_R11_C5</v>
      </c>
      <c r="I20" s="90"/>
    </row>
    <row r="21" spans="1:9" x14ac:dyDescent="0.35">
      <c r="B21" s="27" t="s">
        <v>233</v>
      </c>
      <c r="C21" s="51" t="s">
        <v>394</v>
      </c>
      <c r="D21" s="91"/>
      <c r="E21" s="91"/>
      <c r="F21" s="94" t="str">
        <f t="shared" si="1"/>
        <v>CRNFI_EXPT1_XXX_R12_C3</v>
      </c>
      <c r="G21" s="94" t="str">
        <f t="shared" si="1"/>
        <v>CRNFI_EXPT1_XXX_R12_C4</v>
      </c>
      <c r="H21" s="92"/>
    </row>
    <row r="22" spans="1:9" x14ac:dyDescent="0.35">
      <c r="A22" s="12"/>
      <c r="B22" s="13"/>
      <c r="C22" s="13"/>
      <c r="D22" s="14"/>
      <c r="E22" s="14"/>
      <c r="F22" s="14"/>
      <c r="G22" s="14"/>
      <c r="H22" s="14"/>
    </row>
    <row r="23" spans="1:9" x14ac:dyDescent="0.35">
      <c r="A23" s="12"/>
      <c r="B23" s="49"/>
      <c r="C23" s="53"/>
      <c r="D23" s="32" t="s">
        <v>280</v>
      </c>
      <c r="E23" s="32" t="s">
        <v>88</v>
      </c>
      <c r="F23" s="32" t="s">
        <v>212</v>
      </c>
      <c r="G23" s="32" t="s">
        <v>89</v>
      </c>
    </row>
    <row r="24" spans="1:9" x14ac:dyDescent="0.35">
      <c r="A24" s="12"/>
      <c r="B24" s="3" t="s">
        <v>279</v>
      </c>
      <c r="C24" s="53"/>
      <c r="D24" s="69" t="s">
        <v>357</v>
      </c>
      <c r="E24" s="69" t="s">
        <v>358</v>
      </c>
      <c r="F24" s="69" t="s">
        <v>359</v>
      </c>
      <c r="G24" s="69" t="s">
        <v>360</v>
      </c>
    </row>
    <row r="25" spans="1:9" x14ac:dyDescent="0.35">
      <c r="A25" s="12"/>
      <c r="B25" s="3" t="s">
        <v>193</v>
      </c>
      <c r="C25" s="49" t="s">
        <v>383</v>
      </c>
      <c r="D25" s="42"/>
      <c r="E25" s="95" t="str">
        <f t="shared" ref="E25:F25" si="2">"CRNFI_EXPT2_XXX_" &amp; $C25 &amp; "_" &amp; E$24</f>
        <v>CRNFI_EXPT2_XXX_R1_C2</v>
      </c>
      <c r="F25" s="95" t="str">
        <f t="shared" si="2"/>
        <v>CRNFI_EXPT2_XXX_R1_C3</v>
      </c>
      <c r="G25" s="95" t="str">
        <f t="shared" ref="D25:G31" si="3">"CRNFI_EXPT2_XXX_" &amp; $C25 &amp; "_" &amp; G$24</f>
        <v>CRNFI_EXPT2_XXX_R1_C4</v>
      </c>
    </row>
    <row r="26" spans="1:9" x14ac:dyDescent="0.35">
      <c r="A26" s="12"/>
      <c r="B26" s="29" t="s">
        <v>274</v>
      </c>
      <c r="C26" s="51" t="s">
        <v>384</v>
      </c>
      <c r="D26" s="95" t="str">
        <f t="shared" si="3"/>
        <v>CRNFI_EXPT2_XXX_R2_C1</v>
      </c>
      <c r="E26" s="95" t="str">
        <f t="shared" si="3"/>
        <v>CRNFI_EXPT2_XXX_R2_C2</v>
      </c>
      <c r="F26" s="95" t="str">
        <f t="shared" si="3"/>
        <v>CRNFI_EXPT2_XXX_R2_C3</v>
      </c>
      <c r="G26" s="95" t="str">
        <f t="shared" si="3"/>
        <v>CRNFI_EXPT2_XXX_R2_C4</v>
      </c>
    </row>
    <row r="27" spans="1:9" x14ac:dyDescent="0.35">
      <c r="A27" s="12"/>
      <c r="B27" s="29" t="s">
        <v>275</v>
      </c>
      <c r="C27" s="49" t="s">
        <v>385</v>
      </c>
      <c r="D27" s="95" t="str">
        <f t="shared" si="3"/>
        <v>CRNFI_EXPT2_XXX_R3_C1</v>
      </c>
      <c r="E27" s="95" t="str">
        <f t="shared" si="3"/>
        <v>CRNFI_EXPT2_XXX_R3_C2</v>
      </c>
      <c r="F27" s="95" t="str">
        <f t="shared" si="3"/>
        <v>CRNFI_EXPT2_XXX_R3_C3</v>
      </c>
      <c r="G27" s="95" t="str">
        <f t="shared" si="3"/>
        <v>CRNFI_EXPT2_XXX_R3_C4</v>
      </c>
    </row>
    <row r="28" spans="1:9" x14ac:dyDescent="0.35">
      <c r="A28" s="12"/>
      <c r="B28" s="27" t="s">
        <v>276</v>
      </c>
      <c r="C28" s="51" t="s">
        <v>386</v>
      </c>
      <c r="D28" s="95" t="str">
        <f t="shared" si="3"/>
        <v>CRNFI_EXPT2_XXX_R4_C1</v>
      </c>
      <c r="E28" s="95" t="str">
        <f t="shared" si="3"/>
        <v>CRNFI_EXPT2_XXX_R4_C2</v>
      </c>
      <c r="F28" s="95" t="str">
        <f t="shared" si="3"/>
        <v>CRNFI_EXPT2_XXX_R4_C3</v>
      </c>
      <c r="G28" s="95" t="str">
        <f t="shared" si="3"/>
        <v>CRNFI_EXPT2_XXX_R4_C4</v>
      </c>
    </row>
    <row r="29" spans="1:9" x14ac:dyDescent="0.35">
      <c r="A29" s="12"/>
      <c r="B29" s="27" t="s">
        <v>277</v>
      </c>
      <c r="C29" s="49" t="s">
        <v>387</v>
      </c>
      <c r="D29" s="95" t="str">
        <f t="shared" si="3"/>
        <v>CRNFI_EXPT2_XXX_R5_C1</v>
      </c>
      <c r="E29" s="95" t="str">
        <f t="shared" si="3"/>
        <v>CRNFI_EXPT2_XXX_R5_C2</v>
      </c>
      <c r="F29" s="95" t="str">
        <f t="shared" si="3"/>
        <v>CRNFI_EXPT2_XXX_R5_C3</v>
      </c>
      <c r="G29" s="95" t="str">
        <f t="shared" si="3"/>
        <v>CRNFI_EXPT2_XXX_R5_C4</v>
      </c>
    </row>
    <row r="30" spans="1:9" x14ac:dyDescent="0.35">
      <c r="A30" s="12"/>
      <c r="B30" s="27" t="s">
        <v>278</v>
      </c>
      <c r="C30" s="51" t="s">
        <v>388</v>
      </c>
      <c r="D30" s="95" t="str">
        <f t="shared" si="3"/>
        <v>CRNFI_EXPT2_XXX_R6_C1</v>
      </c>
      <c r="E30" s="95" t="str">
        <f t="shared" si="3"/>
        <v>CRNFI_EXPT2_XXX_R6_C2</v>
      </c>
      <c r="F30" s="95" t="str">
        <f t="shared" si="3"/>
        <v>CRNFI_EXPT2_XXX_R6_C3</v>
      </c>
      <c r="G30" s="95" t="str">
        <f t="shared" si="3"/>
        <v>CRNFI_EXPT2_XXX_R6_C4</v>
      </c>
    </row>
    <row r="31" spans="1:9" x14ac:dyDescent="0.35">
      <c r="A31" s="12"/>
      <c r="B31" s="27" t="s">
        <v>233</v>
      </c>
      <c r="C31" s="49" t="s">
        <v>389</v>
      </c>
      <c r="D31" s="42"/>
      <c r="E31" s="95" t="str">
        <f t="shared" si="3"/>
        <v>CRNFI_EXPT2_XXX_R7_C2</v>
      </c>
      <c r="F31" s="95" t="str">
        <f t="shared" si="3"/>
        <v>CRNFI_EXPT2_XXX_R7_C3</v>
      </c>
      <c r="G31" s="42"/>
    </row>
    <row r="32" spans="1:9" x14ac:dyDescent="0.35">
      <c r="A32" s="12"/>
      <c r="B32" s="13"/>
      <c r="C32" s="13"/>
      <c r="D32" s="14"/>
      <c r="E32" s="14"/>
      <c r="F32" s="14"/>
      <c r="G32" s="14"/>
      <c r="I32" s="14"/>
    </row>
    <row r="33" spans="1:9" x14ac:dyDescent="0.35">
      <c r="A33" s="12"/>
      <c r="B33" s="13"/>
      <c r="C33" s="13"/>
      <c r="D33" s="14"/>
      <c r="E33" s="14"/>
      <c r="F33" s="14"/>
      <c r="G33" s="14"/>
      <c r="H33" s="14"/>
      <c r="I33" s="14"/>
    </row>
    <row r="34" spans="1:9" x14ac:dyDescent="0.35">
      <c r="A34" s="12"/>
      <c r="D34" s="32" t="s">
        <v>150</v>
      </c>
      <c r="E34" s="14"/>
      <c r="F34" s="14"/>
      <c r="G34" s="14"/>
      <c r="H34" s="14"/>
    </row>
    <row r="35" spans="1:9" x14ac:dyDescent="0.35">
      <c r="A35" s="12"/>
      <c r="D35" s="69" t="s">
        <v>357</v>
      </c>
      <c r="E35" s="14"/>
      <c r="F35" s="14"/>
      <c r="G35" s="14"/>
      <c r="H35" s="14"/>
    </row>
    <row r="36" spans="1:9" x14ac:dyDescent="0.35">
      <c r="A36" s="12"/>
      <c r="B36" s="89" t="s">
        <v>412</v>
      </c>
      <c r="C36" s="49" t="s">
        <v>383</v>
      </c>
      <c r="D36" s="16" t="str">
        <f>"CRNFI_SCR_XXX_" &amp; $C36 &amp; "_" &amp; D$35</f>
        <v>CRNFI_SCR_XXX_R1_C1</v>
      </c>
      <c r="E36" s="14"/>
      <c r="F36" s="14"/>
      <c r="G36" s="14"/>
      <c r="H36" s="14"/>
    </row>
    <row r="37" spans="1:9" x14ac:dyDescent="0.35">
      <c r="A37" s="12"/>
      <c r="B37" s="89" t="s">
        <v>413</v>
      </c>
      <c r="C37" s="51" t="s">
        <v>384</v>
      </c>
      <c r="D37" s="16" t="str">
        <f t="shared" ref="D37:D38" si="4">"CRNFI_SCR_XXX_" &amp; $C37 &amp; "_" &amp; D$35</f>
        <v>CRNFI_SCR_XXX_R2_C1</v>
      </c>
      <c r="E37" s="14"/>
      <c r="F37" s="14"/>
      <c r="G37" s="14"/>
      <c r="H37" s="14"/>
    </row>
    <row r="38" spans="1:9" x14ac:dyDescent="0.35">
      <c r="A38" s="12"/>
      <c r="B38" s="89" t="s">
        <v>93</v>
      </c>
      <c r="C38" s="49" t="s">
        <v>385</v>
      </c>
      <c r="D38" s="16" t="str">
        <f t="shared" si="4"/>
        <v>CRNFI_SCR_XXX_R3_C1</v>
      </c>
      <c r="E38" s="14"/>
      <c r="F38" s="14"/>
      <c r="G38" s="14"/>
      <c r="H38" s="14"/>
      <c r="I38" s="14"/>
    </row>
    <row r="39" spans="1:9" x14ac:dyDescent="0.35">
      <c r="A39" s="12"/>
      <c r="B39" s="13"/>
      <c r="C39" s="13"/>
      <c r="D39" s="14"/>
      <c r="E39" s="14"/>
      <c r="F39" s="14"/>
      <c r="G39" s="14"/>
      <c r="H39" s="14"/>
      <c r="I39" s="14"/>
    </row>
    <row r="42" spans="1:9" x14ac:dyDescent="0.35">
      <c r="A42" s="93"/>
    </row>
  </sheetData>
  <mergeCells count="1">
    <mergeCell ref="B6:H6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U201"/>
  <sheetViews>
    <sheetView showGridLines="0" zoomScaleNormal="100" workbookViewId="0">
      <selection sqref="A1:XFD4"/>
    </sheetView>
  </sheetViews>
  <sheetFormatPr defaultColWidth="9.1796875" defaultRowHeight="14.5" x14ac:dyDescent="0.35"/>
  <cols>
    <col min="1" max="1" width="9.1796875" style="28"/>
    <col min="2" max="2" width="57.81640625" style="28" bestFit="1" customWidth="1"/>
    <col min="3" max="3" width="42.26953125" style="28" bestFit="1" customWidth="1"/>
    <col min="4" max="4" width="21.7265625" style="28" bestFit="1" customWidth="1"/>
    <col min="5" max="5" width="21.1796875" style="28" bestFit="1" customWidth="1"/>
    <col min="6" max="6" width="18.1796875" style="28" customWidth="1"/>
    <col min="7" max="7" width="19.1796875" style="28" bestFit="1" customWidth="1"/>
    <col min="8" max="8" width="21.1796875" style="28" bestFit="1" customWidth="1"/>
    <col min="9" max="9" width="20.26953125" style="28" bestFit="1" customWidth="1"/>
    <col min="10" max="10" width="14.54296875" style="28" customWidth="1"/>
    <col min="11" max="11" width="21.453125" style="28" bestFit="1" customWidth="1"/>
    <col min="12" max="12" width="20.26953125" style="28" bestFit="1" customWidth="1"/>
    <col min="13" max="13" width="22.26953125" style="28" bestFit="1" customWidth="1"/>
    <col min="14" max="14" width="13" style="28" customWidth="1"/>
    <col min="15" max="15" width="22.453125" style="28" bestFit="1" customWidth="1"/>
    <col min="16" max="17" width="11.54296875" style="28" customWidth="1"/>
    <col min="18" max="18" width="10.7265625" style="28" customWidth="1"/>
    <col min="19" max="19" width="22.453125" style="28" bestFit="1" customWidth="1"/>
    <col min="20" max="21" width="9.1796875" style="28"/>
    <col min="22" max="22" width="11" style="28" customWidth="1"/>
    <col min="23" max="23" width="10.1796875" style="28" customWidth="1"/>
    <col min="24" max="26" width="9.1796875" style="28"/>
    <col min="27" max="27" width="10" style="28" customWidth="1"/>
    <col min="28" max="28" width="11.81640625" style="28" customWidth="1"/>
    <col min="29" max="31" width="9.1796875" style="28"/>
    <col min="32" max="33" width="10.453125" style="28" customWidth="1"/>
    <col min="34" max="36" width="9.1796875" style="28"/>
    <col min="37" max="37" width="10.453125" style="28" customWidth="1"/>
    <col min="38" max="38" width="22.453125" style="28" bestFit="1" customWidth="1"/>
    <col min="39" max="40" width="9.1796875" style="28"/>
    <col min="41" max="42" width="21.453125" style="28" bestFit="1" customWidth="1"/>
    <col min="43" max="43" width="10.81640625" style="28" customWidth="1"/>
    <col min="44" max="44" width="9.1796875" style="28"/>
    <col min="45" max="45" width="22.453125" style="28" bestFit="1" customWidth="1"/>
    <col min="46" max="46" width="9.1796875" style="28"/>
    <col min="47" max="47" width="11.453125" style="28" customWidth="1"/>
    <col min="48" max="48" width="10.81640625" style="28" customWidth="1"/>
    <col min="49" max="50" width="9.1796875" style="28"/>
    <col min="51" max="51" width="22.453125" style="28" bestFit="1" customWidth="1"/>
    <col min="52" max="52" width="11.1796875" style="28" customWidth="1"/>
    <col min="53" max="53" width="10.81640625" style="28" customWidth="1"/>
    <col min="54" max="56" width="9.1796875" style="28"/>
    <col min="57" max="57" width="10.54296875" style="28" customWidth="1"/>
    <col min="58" max="58" width="11.26953125" style="28" customWidth="1"/>
    <col min="59" max="61" width="9.1796875" style="28"/>
    <col min="62" max="63" width="10.54296875" style="28" customWidth="1"/>
    <col min="64" max="64" width="22.453125" style="28" bestFit="1" customWidth="1"/>
    <col min="65" max="68" width="9.1796875" style="28"/>
    <col min="69" max="69" width="22.453125" style="28" bestFit="1" customWidth="1"/>
    <col min="70" max="72" width="9.1796875" style="28"/>
    <col min="73" max="73" width="19.1796875" style="28" bestFit="1" customWidth="1"/>
    <col min="74" max="16384" width="9.1796875" style="28"/>
  </cols>
  <sheetData>
    <row r="1" spans="1:41" x14ac:dyDescent="0.35">
      <c r="A1" s="105" t="s">
        <v>515</v>
      </c>
    </row>
    <row r="2" spans="1:41" s="190" customFormat="1" ht="12.5" x14ac:dyDescent="0.25">
      <c r="D2" s="191"/>
    </row>
    <row r="3" spans="1:41" s="190" customFormat="1" ht="12.5" x14ac:dyDescent="0.25">
      <c r="B3" s="190" t="s">
        <v>522</v>
      </c>
    </row>
    <row r="4" spans="1:41" s="190" customFormat="1" x14ac:dyDescent="0.35">
      <c r="B4" s="192" t="s">
        <v>523</v>
      </c>
    </row>
    <row r="6" spans="1:41" x14ac:dyDescent="0.35">
      <c r="B6" s="142" t="s">
        <v>26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</row>
    <row r="7" spans="1:41" x14ac:dyDescent="0.3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</row>
    <row r="8" spans="1:41" x14ac:dyDescent="0.35">
      <c r="B8" s="4"/>
      <c r="D8" s="101" t="s">
        <v>357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</row>
    <row r="9" spans="1:41" x14ac:dyDescent="0.35">
      <c r="B9" s="113" t="s">
        <v>509</v>
      </c>
      <c r="C9" s="49" t="s">
        <v>383</v>
      </c>
      <c r="D9" s="79" t="str">
        <f>"NL_QUE_XXX_" &amp; $C9 &amp; "_" &amp; D$8</f>
        <v>NL_QUE_XXX_R1_C1</v>
      </c>
      <c r="E9" s="81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</row>
    <row r="10" spans="1:41" x14ac:dyDescent="0.35">
      <c r="B10" s="113" t="s">
        <v>510</v>
      </c>
      <c r="C10" s="49" t="s">
        <v>384</v>
      </c>
      <c r="D10" s="79" t="str">
        <f t="shared" ref="D10:D14" si="0">"NL_QUE_XXX_" &amp; $C10 &amp; "_" &amp; D$8</f>
        <v>NL_QUE_XXX_R2_C1</v>
      </c>
      <c r="E10" s="81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</row>
    <row r="11" spans="1:41" x14ac:dyDescent="0.35">
      <c r="B11" s="113" t="s">
        <v>511</v>
      </c>
      <c r="C11" s="49" t="s">
        <v>385</v>
      </c>
      <c r="D11" s="79" t="str">
        <f t="shared" si="0"/>
        <v>NL_QUE_XXX_R3_C1</v>
      </c>
      <c r="E11" s="8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</row>
    <row r="12" spans="1:41" x14ac:dyDescent="0.35">
      <c r="B12" s="113" t="s">
        <v>512</v>
      </c>
      <c r="C12" s="49" t="s">
        <v>386</v>
      </c>
      <c r="D12" s="79" t="str">
        <f t="shared" si="0"/>
        <v>NL_QUE_XXX_R4_C1</v>
      </c>
      <c r="E12" s="8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1:41" x14ac:dyDescent="0.35">
      <c r="B13" s="113" t="s">
        <v>513</v>
      </c>
      <c r="C13" s="49" t="s">
        <v>387</v>
      </c>
      <c r="D13" s="79" t="str">
        <f t="shared" si="0"/>
        <v>NL_QUE_XXX_R5_C1</v>
      </c>
      <c r="E13" s="8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1:41" x14ac:dyDescent="0.35">
      <c r="B14" s="113" t="s">
        <v>514</v>
      </c>
      <c r="C14" s="49" t="s">
        <v>388</v>
      </c>
      <c r="D14" s="79" t="str">
        <f t="shared" si="0"/>
        <v>NL_QUE_XXX_R6_C1</v>
      </c>
      <c r="E14" s="8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</row>
    <row r="15" spans="1:41" x14ac:dyDescent="0.3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41" ht="30.75" customHeight="1" x14ac:dyDescent="0.35">
      <c r="D16" s="166" t="s">
        <v>38</v>
      </c>
      <c r="E16" s="177"/>
      <c r="F16" s="177"/>
      <c r="G16" s="177"/>
      <c r="H16" s="177"/>
      <c r="I16" s="177"/>
      <c r="J16" s="177"/>
      <c r="K16" s="177"/>
      <c r="L16" s="177"/>
      <c r="M16" s="168"/>
      <c r="N16" s="172" t="s">
        <v>310</v>
      </c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</row>
    <row r="17" spans="1:41" ht="60" x14ac:dyDescent="0.35">
      <c r="C17" s="49" t="s">
        <v>25</v>
      </c>
      <c r="D17" s="98" t="s">
        <v>34</v>
      </c>
      <c r="E17" s="98" t="s">
        <v>27</v>
      </c>
      <c r="F17" s="98" t="s">
        <v>302</v>
      </c>
      <c r="G17" s="98" t="s">
        <v>28</v>
      </c>
      <c r="H17" s="98" t="s">
        <v>29</v>
      </c>
      <c r="I17" s="98" t="s">
        <v>30</v>
      </c>
      <c r="J17" s="98" t="s">
        <v>31</v>
      </c>
      <c r="K17" s="98" t="s">
        <v>32</v>
      </c>
      <c r="L17" s="98" t="s">
        <v>33</v>
      </c>
      <c r="M17" s="98" t="s">
        <v>53</v>
      </c>
      <c r="N17" s="98" t="s">
        <v>36</v>
      </c>
      <c r="O17" s="98" t="s">
        <v>37</v>
      </c>
      <c r="P17" s="98">
        <v>0.05</v>
      </c>
      <c r="Q17" s="98">
        <v>0.1</v>
      </c>
      <c r="R17" s="98">
        <v>0.15</v>
      </c>
      <c r="S17" s="98">
        <v>0.2</v>
      </c>
      <c r="T17" s="98">
        <v>0.25</v>
      </c>
      <c r="U17" s="98">
        <v>0.3</v>
      </c>
      <c r="V17" s="98">
        <v>0.35</v>
      </c>
      <c r="W17" s="98">
        <v>0.4</v>
      </c>
      <c r="X17" s="98">
        <v>0.45</v>
      </c>
      <c r="Y17" s="98">
        <v>0.5</v>
      </c>
      <c r="Z17" s="98">
        <v>0.55000000000000004</v>
      </c>
      <c r="AA17" s="98">
        <v>0.6</v>
      </c>
      <c r="AB17" s="98">
        <v>0.65</v>
      </c>
      <c r="AC17" s="98">
        <v>0.7</v>
      </c>
      <c r="AD17" s="98">
        <v>0.75</v>
      </c>
      <c r="AE17" s="98">
        <v>0.8</v>
      </c>
      <c r="AF17" s="98">
        <v>0.85</v>
      </c>
      <c r="AG17" s="98">
        <v>0.9</v>
      </c>
      <c r="AH17" s="98">
        <v>0.95</v>
      </c>
      <c r="AI17" s="98">
        <v>0.97499999999999998</v>
      </c>
      <c r="AJ17" s="98">
        <v>0.98</v>
      </c>
      <c r="AK17" s="98">
        <v>0.98499999999999999</v>
      </c>
      <c r="AL17" s="98">
        <v>0.99</v>
      </c>
      <c r="AM17" s="98">
        <v>0.995</v>
      </c>
      <c r="AN17" s="98">
        <v>0.997</v>
      </c>
      <c r="AO17" s="98">
        <v>0.999</v>
      </c>
    </row>
    <row r="18" spans="1:41" x14ac:dyDescent="0.35">
      <c r="A18" s="12"/>
      <c r="B18" s="12"/>
      <c r="C18" s="64" t="s">
        <v>357</v>
      </c>
      <c r="D18" s="64" t="s">
        <v>358</v>
      </c>
      <c r="E18" s="64" t="s">
        <v>359</v>
      </c>
      <c r="F18" s="64" t="s">
        <v>360</v>
      </c>
      <c r="G18" s="64" t="s">
        <v>361</v>
      </c>
      <c r="H18" s="64" t="s">
        <v>362</v>
      </c>
      <c r="I18" s="64" t="s">
        <v>363</v>
      </c>
      <c r="J18" s="64" t="s">
        <v>364</v>
      </c>
      <c r="K18" s="64" t="s">
        <v>365</v>
      </c>
      <c r="L18" s="64" t="s">
        <v>366</v>
      </c>
      <c r="M18" s="64" t="s">
        <v>367</v>
      </c>
      <c r="N18" s="64" t="s">
        <v>368</v>
      </c>
      <c r="O18" s="64" t="s">
        <v>369</v>
      </c>
      <c r="P18" s="64" t="s">
        <v>370</v>
      </c>
      <c r="Q18" s="64" t="s">
        <v>371</v>
      </c>
      <c r="R18" s="64" t="s">
        <v>372</v>
      </c>
      <c r="S18" s="64" t="s">
        <v>373</v>
      </c>
      <c r="T18" s="64" t="s">
        <v>374</v>
      </c>
      <c r="U18" s="64" t="s">
        <v>375</v>
      </c>
      <c r="V18" s="64" t="s">
        <v>376</v>
      </c>
      <c r="W18" s="64" t="s">
        <v>377</v>
      </c>
      <c r="X18" s="64" t="s">
        <v>378</v>
      </c>
      <c r="Y18" s="64" t="s">
        <v>379</v>
      </c>
      <c r="Z18" s="64" t="s">
        <v>380</v>
      </c>
      <c r="AA18" s="64" t="s">
        <v>381</v>
      </c>
      <c r="AB18" s="64" t="s">
        <v>382</v>
      </c>
      <c r="AC18" s="64" t="s">
        <v>414</v>
      </c>
      <c r="AD18" s="64" t="s">
        <v>415</v>
      </c>
      <c r="AE18" s="64" t="s">
        <v>416</v>
      </c>
      <c r="AF18" s="64" t="s">
        <v>417</v>
      </c>
      <c r="AG18" s="64" t="s">
        <v>418</v>
      </c>
      <c r="AH18" s="64" t="s">
        <v>419</v>
      </c>
      <c r="AI18" s="64" t="s">
        <v>420</v>
      </c>
      <c r="AJ18" s="64" t="s">
        <v>421</v>
      </c>
      <c r="AK18" s="64" t="s">
        <v>422</v>
      </c>
      <c r="AL18" s="64" t="s">
        <v>423</v>
      </c>
      <c r="AM18" s="64" t="s">
        <v>424</v>
      </c>
      <c r="AN18" s="64" t="s">
        <v>425</v>
      </c>
      <c r="AO18" s="64" t="s">
        <v>432</v>
      </c>
    </row>
    <row r="19" spans="1:41" ht="29" x14ac:dyDescent="0.35">
      <c r="A19" s="12"/>
      <c r="B19" s="65" t="s">
        <v>383</v>
      </c>
      <c r="C19" s="114" t="s">
        <v>311</v>
      </c>
      <c r="D19" s="115"/>
      <c r="E19" s="49" t="str">
        <f>"NL_REXP_GRO_" &amp; $B19 &amp; "_" &amp; E$18</f>
        <v>NL_REXP_GRO_R1_C3</v>
      </c>
      <c r="F19" s="49" t="str">
        <f>"NL_REXP_GRO_" &amp; $B19 &amp; "_" &amp; F$18</f>
        <v>NL_REXP_GRO_R1_C4</v>
      </c>
      <c r="G19" s="49" t="str">
        <f>"NL_REXP_GRO_" &amp; $B19 &amp; "_" &amp; G$18</f>
        <v>NL_REXP_GRO_R1_C5</v>
      </c>
      <c r="H19" s="115"/>
      <c r="I19" s="49" t="str">
        <f>"NL_REXP_GRO_" &amp; $B19 &amp; "_" &amp; I$18</f>
        <v>NL_REXP_GRO_R1_C7</v>
      </c>
      <c r="J19" s="115"/>
      <c r="K19" s="49" t="str">
        <f>"NL_REXP_GRO_" &amp; $B19 &amp; "_" &amp; K$18</f>
        <v>NL_REXP_GRO_R1_C9</v>
      </c>
      <c r="L19" s="49" t="str">
        <f>"NL_REXP_GRO_" &amp; $B19 &amp; "_" &amp; L$18</f>
        <v>NL_REXP_GRO_R1_C10</v>
      </c>
      <c r="M19" s="49" t="str">
        <f>"NL_RSCR_GRO_" &amp; $B19 &amp; "_" &amp; M$18</f>
        <v>NL_RSCR_GRO_R1_C11</v>
      </c>
      <c r="N19" s="49" t="str">
        <f>"NL_RSPR_GUD_" &amp; $B19 &amp; "_" &amp; N$18</f>
        <v>NL_RSPR_GUD_R1_C12</v>
      </c>
      <c r="O19" s="49" t="str">
        <f>"NL_RSPR_GUD_" &amp; $B19 &amp; "_" &amp; O$18</f>
        <v>NL_RSPR_GUD_R1_C13</v>
      </c>
      <c r="P19" s="49" t="str">
        <f t="shared" ref="P19:AO19" si="1">"NL_RPCT_GUD_" &amp; $B19 &amp; "_" &amp; P$18</f>
        <v>NL_RPCT_GUD_R1_C14</v>
      </c>
      <c r="Q19" s="49" t="str">
        <f t="shared" si="1"/>
        <v>NL_RPCT_GUD_R1_C15</v>
      </c>
      <c r="R19" s="49" t="str">
        <f t="shared" si="1"/>
        <v>NL_RPCT_GUD_R1_C16</v>
      </c>
      <c r="S19" s="49" t="str">
        <f t="shared" si="1"/>
        <v>NL_RPCT_GUD_R1_C17</v>
      </c>
      <c r="T19" s="49" t="str">
        <f t="shared" si="1"/>
        <v>NL_RPCT_GUD_R1_C18</v>
      </c>
      <c r="U19" s="49" t="str">
        <f t="shared" si="1"/>
        <v>NL_RPCT_GUD_R1_C19</v>
      </c>
      <c r="V19" s="49" t="str">
        <f t="shared" si="1"/>
        <v>NL_RPCT_GUD_R1_C20</v>
      </c>
      <c r="W19" s="49" t="str">
        <f t="shared" si="1"/>
        <v>NL_RPCT_GUD_R1_C21</v>
      </c>
      <c r="X19" s="49" t="str">
        <f t="shared" si="1"/>
        <v>NL_RPCT_GUD_R1_C22</v>
      </c>
      <c r="Y19" s="49" t="str">
        <f t="shared" si="1"/>
        <v>NL_RPCT_GUD_R1_C23</v>
      </c>
      <c r="Z19" s="49" t="str">
        <f t="shared" si="1"/>
        <v>NL_RPCT_GUD_R1_C24</v>
      </c>
      <c r="AA19" s="49" t="str">
        <f t="shared" si="1"/>
        <v>NL_RPCT_GUD_R1_C25</v>
      </c>
      <c r="AB19" s="49" t="str">
        <f t="shared" si="1"/>
        <v>NL_RPCT_GUD_R1_C26</v>
      </c>
      <c r="AC19" s="49" t="str">
        <f t="shared" si="1"/>
        <v>NL_RPCT_GUD_R1_C27</v>
      </c>
      <c r="AD19" s="49" t="str">
        <f t="shared" si="1"/>
        <v>NL_RPCT_GUD_R1_C28</v>
      </c>
      <c r="AE19" s="49" t="str">
        <f t="shared" si="1"/>
        <v>NL_RPCT_GUD_R1_C29</v>
      </c>
      <c r="AF19" s="49" t="str">
        <f t="shared" si="1"/>
        <v>NL_RPCT_GUD_R1_C30</v>
      </c>
      <c r="AG19" s="49" t="str">
        <f t="shared" si="1"/>
        <v>NL_RPCT_GUD_R1_C31</v>
      </c>
      <c r="AH19" s="49" t="str">
        <f t="shared" si="1"/>
        <v>NL_RPCT_GUD_R1_C32</v>
      </c>
      <c r="AI19" s="49" t="str">
        <f t="shared" si="1"/>
        <v>NL_RPCT_GUD_R1_C33</v>
      </c>
      <c r="AJ19" s="49" t="str">
        <f t="shared" si="1"/>
        <v>NL_RPCT_GUD_R1_C34</v>
      </c>
      <c r="AK19" s="49" t="str">
        <f t="shared" si="1"/>
        <v>NL_RPCT_GUD_R1_C35</v>
      </c>
      <c r="AL19" s="49" t="str">
        <f t="shared" si="1"/>
        <v>NL_RPCT_GUD_R1_C36</v>
      </c>
      <c r="AM19" s="49" t="str">
        <f t="shared" si="1"/>
        <v>NL_RPCT_GUD_R1_C37</v>
      </c>
      <c r="AN19" s="49" t="str">
        <f t="shared" si="1"/>
        <v>NL_RPCT_GUD_R1_C38</v>
      </c>
      <c r="AO19" s="49" t="str">
        <f t="shared" si="1"/>
        <v>NL_RPCT_GUD_R1_C39</v>
      </c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x14ac:dyDescent="0.35">
      <c r="A21" s="12"/>
      <c r="B21" s="65" t="s">
        <v>384</v>
      </c>
      <c r="C21" s="49" t="str">
        <f>"NL_RSIILOB_XXX_" &amp; $B21 &amp; "_" &amp; C$18</f>
        <v>NL_RSIILOB_XXX_R2_C1</v>
      </c>
      <c r="D21" s="115"/>
      <c r="E21" s="49" t="str">
        <f t="shared" ref="E21:K25" si="2">"NL_REXP_GRO_" &amp; $B21 &amp; "_" &amp; E$18</f>
        <v>NL_REXP_GRO_R2_C3</v>
      </c>
      <c r="F21" s="49" t="str">
        <f t="shared" si="2"/>
        <v>NL_REXP_GRO_R2_C4</v>
      </c>
      <c r="G21" s="49" t="str">
        <f t="shared" si="2"/>
        <v>NL_REXP_GRO_R2_C5</v>
      </c>
      <c r="H21" s="49" t="str">
        <f t="shared" si="2"/>
        <v>NL_REXP_GRO_R2_C6</v>
      </c>
      <c r="I21" s="49" t="str">
        <f t="shared" si="2"/>
        <v>NL_REXP_GRO_R2_C7</v>
      </c>
      <c r="J21" s="49" t="str">
        <f t="shared" si="2"/>
        <v>NL_REXP_GRO_R2_C8</v>
      </c>
      <c r="K21" s="49" t="str">
        <f t="shared" si="2"/>
        <v>NL_REXP_GRO_R2_C9</v>
      </c>
      <c r="L21" s="115"/>
      <c r="M21" s="49" t="str">
        <f>"NL_RSCR_GRO_" &amp; $B21 &amp; "_" &amp; M$18</f>
        <v>NL_RSCR_GRO_R2_C11</v>
      </c>
      <c r="N21" s="49" t="str">
        <f t="shared" ref="N21:O25" si="3">"NL_RSPR_GUD_" &amp; $B21 &amp; "_" &amp; N$18</f>
        <v>NL_RSPR_GUD_R2_C12</v>
      </c>
      <c r="O21" s="49" t="str">
        <f t="shared" si="3"/>
        <v>NL_RSPR_GUD_R2_C13</v>
      </c>
      <c r="P21" s="49" t="str">
        <f t="shared" ref="P21:AE25" si="4">"NL_RPCT_GUD_" &amp; $B21 &amp; "_" &amp; P$18</f>
        <v>NL_RPCT_GUD_R2_C14</v>
      </c>
      <c r="Q21" s="49" t="str">
        <f t="shared" si="4"/>
        <v>NL_RPCT_GUD_R2_C15</v>
      </c>
      <c r="R21" s="49" t="str">
        <f t="shared" si="4"/>
        <v>NL_RPCT_GUD_R2_C16</v>
      </c>
      <c r="S21" s="49" t="str">
        <f t="shared" si="4"/>
        <v>NL_RPCT_GUD_R2_C17</v>
      </c>
      <c r="T21" s="49" t="str">
        <f t="shared" si="4"/>
        <v>NL_RPCT_GUD_R2_C18</v>
      </c>
      <c r="U21" s="49" t="str">
        <f t="shared" si="4"/>
        <v>NL_RPCT_GUD_R2_C19</v>
      </c>
      <c r="V21" s="49" t="str">
        <f t="shared" si="4"/>
        <v>NL_RPCT_GUD_R2_C20</v>
      </c>
      <c r="W21" s="49" t="str">
        <f t="shared" si="4"/>
        <v>NL_RPCT_GUD_R2_C21</v>
      </c>
      <c r="X21" s="49" t="str">
        <f t="shared" si="4"/>
        <v>NL_RPCT_GUD_R2_C22</v>
      </c>
      <c r="Y21" s="49" t="str">
        <f t="shared" si="4"/>
        <v>NL_RPCT_GUD_R2_C23</v>
      </c>
      <c r="Z21" s="49" t="str">
        <f t="shared" si="4"/>
        <v>NL_RPCT_GUD_R2_C24</v>
      </c>
      <c r="AA21" s="49" t="str">
        <f t="shared" si="4"/>
        <v>NL_RPCT_GUD_R2_C25</v>
      </c>
      <c r="AB21" s="49" t="str">
        <f t="shared" si="4"/>
        <v>NL_RPCT_GUD_R2_C26</v>
      </c>
      <c r="AC21" s="49" t="str">
        <f t="shared" si="4"/>
        <v>NL_RPCT_GUD_R2_C27</v>
      </c>
      <c r="AD21" s="49" t="str">
        <f t="shared" si="4"/>
        <v>NL_RPCT_GUD_R2_C28</v>
      </c>
      <c r="AE21" s="49" t="str">
        <f t="shared" si="4"/>
        <v>NL_RPCT_GUD_R2_C29</v>
      </c>
      <c r="AF21" s="49" t="str">
        <f t="shared" ref="Z21:AO25" si="5">"NL_RPCT_GUD_" &amp; $B21 &amp; "_" &amp; AF$18</f>
        <v>NL_RPCT_GUD_R2_C30</v>
      </c>
      <c r="AG21" s="49" t="str">
        <f t="shared" si="5"/>
        <v>NL_RPCT_GUD_R2_C31</v>
      </c>
      <c r="AH21" s="49" t="str">
        <f t="shared" si="5"/>
        <v>NL_RPCT_GUD_R2_C32</v>
      </c>
      <c r="AI21" s="49" t="str">
        <f t="shared" si="5"/>
        <v>NL_RPCT_GUD_R2_C33</v>
      </c>
      <c r="AJ21" s="49" t="str">
        <f t="shared" si="5"/>
        <v>NL_RPCT_GUD_R2_C34</v>
      </c>
      <c r="AK21" s="49" t="str">
        <f t="shared" si="5"/>
        <v>NL_RPCT_GUD_R2_C35</v>
      </c>
      <c r="AL21" s="49" t="str">
        <f t="shared" si="5"/>
        <v>NL_RPCT_GUD_R2_C36</v>
      </c>
      <c r="AM21" s="49" t="str">
        <f t="shared" si="5"/>
        <v>NL_RPCT_GUD_R2_C37</v>
      </c>
      <c r="AN21" s="49" t="str">
        <f t="shared" si="5"/>
        <v>NL_RPCT_GUD_R2_C38</v>
      </c>
      <c r="AO21" s="49" t="str">
        <f t="shared" si="5"/>
        <v>NL_RPCT_GUD_R2_C39</v>
      </c>
    </row>
    <row r="22" spans="1:41" x14ac:dyDescent="0.35">
      <c r="A22" s="12"/>
      <c r="B22" s="65" t="s">
        <v>385</v>
      </c>
      <c r="C22" s="49" t="str">
        <f>"NL_RSIILOB_XXX_" &amp; $B22 &amp; "_" &amp; C$18</f>
        <v>NL_RSIILOB_XXX_R3_C1</v>
      </c>
      <c r="D22" s="115"/>
      <c r="E22" s="49" t="str">
        <f t="shared" si="2"/>
        <v>NL_REXP_GRO_R3_C3</v>
      </c>
      <c r="F22" s="49" t="str">
        <f t="shared" si="2"/>
        <v>NL_REXP_GRO_R3_C4</v>
      </c>
      <c r="G22" s="49" t="str">
        <f t="shared" si="2"/>
        <v>NL_REXP_GRO_R3_C5</v>
      </c>
      <c r="H22" s="49" t="str">
        <f t="shared" si="2"/>
        <v>NL_REXP_GRO_R3_C6</v>
      </c>
      <c r="I22" s="49" t="str">
        <f t="shared" si="2"/>
        <v>NL_REXP_GRO_R3_C7</v>
      </c>
      <c r="J22" s="49" t="str">
        <f t="shared" si="2"/>
        <v>NL_REXP_GRO_R3_C8</v>
      </c>
      <c r="K22" s="49" t="str">
        <f t="shared" si="2"/>
        <v>NL_REXP_GRO_R3_C9</v>
      </c>
      <c r="L22" s="115"/>
      <c r="M22" s="49" t="str">
        <f>"NL_RSCR_GRO_" &amp; $B22 &amp; "_" &amp; M$18</f>
        <v>NL_RSCR_GRO_R3_C11</v>
      </c>
      <c r="N22" s="49" t="str">
        <f t="shared" si="3"/>
        <v>NL_RSPR_GUD_R3_C12</v>
      </c>
      <c r="O22" s="49" t="str">
        <f t="shared" si="3"/>
        <v>NL_RSPR_GUD_R3_C13</v>
      </c>
      <c r="P22" s="49" t="str">
        <f t="shared" si="4"/>
        <v>NL_RPCT_GUD_R3_C14</v>
      </c>
      <c r="Q22" s="49" t="str">
        <f t="shared" si="4"/>
        <v>NL_RPCT_GUD_R3_C15</v>
      </c>
      <c r="R22" s="49" t="str">
        <f t="shared" si="4"/>
        <v>NL_RPCT_GUD_R3_C16</v>
      </c>
      <c r="S22" s="49" t="str">
        <f t="shared" si="4"/>
        <v>NL_RPCT_GUD_R3_C17</v>
      </c>
      <c r="T22" s="49" t="str">
        <f t="shared" si="4"/>
        <v>NL_RPCT_GUD_R3_C18</v>
      </c>
      <c r="U22" s="49" t="str">
        <f t="shared" si="4"/>
        <v>NL_RPCT_GUD_R3_C19</v>
      </c>
      <c r="V22" s="49" t="str">
        <f t="shared" si="4"/>
        <v>NL_RPCT_GUD_R3_C20</v>
      </c>
      <c r="W22" s="49" t="str">
        <f t="shared" si="4"/>
        <v>NL_RPCT_GUD_R3_C21</v>
      </c>
      <c r="X22" s="49" t="str">
        <f t="shared" si="4"/>
        <v>NL_RPCT_GUD_R3_C22</v>
      </c>
      <c r="Y22" s="49" t="str">
        <f t="shared" si="4"/>
        <v>NL_RPCT_GUD_R3_C23</v>
      </c>
      <c r="Z22" s="49" t="str">
        <f t="shared" si="5"/>
        <v>NL_RPCT_GUD_R3_C24</v>
      </c>
      <c r="AA22" s="49" t="str">
        <f t="shared" si="5"/>
        <v>NL_RPCT_GUD_R3_C25</v>
      </c>
      <c r="AB22" s="49" t="str">
        <f t="shared" si="5"/>
        <v>NL_RPCT_GUD_R3_C26</v>
      </c>
      <c r="AC22" s="49" t="str">
        <f t="shared" si="5"/>
        <v>NL_RPCT_GUD_R3_C27</v>
      </c>
      <c r="AD22" s="49" t="str">
        <f t="shared" si="5"/>
        <v>NL_RPCT_GUD_R3_C28</v>
      </c>
      <c r="AE22" s="49" t="str">
        <f t="shared" si="5"/>
        <v>NL_RPCT_GUD_R3_C29</v>
      </c>
      <c r="AF22" s="49" t="str">
        <f t="shared" si="5"/>
        <v>NL_RPCT_GUD_R3_C30</v>
      </c>
      <c r="AG22" s="49" t="str">
        <f t="shared" si="5"/>
        <v>NL_RPCT_GUD_R3_C31</v>
      </c>
      <c r="AH22" s="49" t="str">
        <f t="shared" si="5"/>
        <v>NL_RPCT_GUD_R3_C32</v>
      </c>
      <c r="AI22" s="49" t="str">
        <f t="shared" si="5"/>
        <v>NL_RPCT_GUD_R3_C33</v>
      </c>
      <c r="AJ22" s="49" t="str">
        <f t="shared" si="5"/>
        <v>NL_RPCT_GUD_R3_C34</v>
      </c>
      <c r="AK22" s="49" t="str">
        <f t="shared" si="5"/>
        <v>NL_RPCT_GUD_R3_C35</v>
      </c>
      <c r="AL22" s="49" t="str">
        <f t="shared" si="5"/>
        <v>NL_RPCT_GUD_R3_C36</v>
      </c>
      <c r="AM22" s="49" t="str">
        <f t="shared" si="5"/>
        <v>NL_RPCT_GUD_R3_C37</v>
      </c>
      <c r="AN22" s="49" t="str">
        <f t="shared" si="5"/>
        <v>NL_RPCT_GUD_R3_C38</v>
      </c>
      <c r="AO22" s="49" t="str">
        <f t="shared" si="5"/>
        <v>NL_RPCT_GUD_R3_C39</v>
      </c>
    </row>
    <row r="23" spans="1:41" x14ac:dyDescent="0.35">
      <c r="A23" s="12"/>
      <c r="B23" s="65" t="s">
        <v>35</v>
      </c>
      <c r="C23" s="49" t="str">
        <f>"NL_RSIILOB_XXX_" &amp; $B23 &amp; "_" &amp; C$18</f>
        <v>NL_RSIILOB_XXX_._C1</v>
      </c>
      <c r="D23" s="115"/>
      <c r="E23" s="49" t="str">
        <f t="shared" si="2"/>
        <v>NL_REXP_GRO_._C3</v>
      </c>
      <c r="F23" s="49" t="str">
        <f t="shared" si="2"/>
        <v>NL_REXP_GRO_._C4</v>
      </c>
      <c r="G23" s="49" t="str">
        <f t="shared" si="2"/>
        <v>NL_REXP_GRO_._C5</v>
      </c>
      <c r="H23" s="49" t="str">
        <f t="shared" si="2"/>
        <v>NL_REXP_GRO_._C6</v>
      </c>
      <c r="I23" s="49" t="str">
        <f t="shared" si="2"/>
        <v>NL_REXP_GRO_._C7</v>
      </c>
      <c r="J23" s="49" t="str">
        <f t="shared" si="2"/>
        <v>NL_REXP_GRO_._C8</v>
      </c>
      <c r="K23" s="49" t="str">
        <f t="shared" si="2"/>
        <v>NL_REXP_GRO_._C9</v>
      </c>
      <c r="L23" s="115"/>
      <c r="M23" s="49" t="str">
        <f>"NL_RSCR_GRO_" &amp; $B23 &amp; "_" &amp; M$18</f>
        <v>NL_RSCR_GRO_._C11</v>
      </c>
      <c r="N23" s="49" t="str">
        <f t="shared" si="3"/>
        <v>NL_RSPR_GUD_._C12</v>
      </c>
      <c r="O23" s="49" t="str">
        <f t="shared" si="3"/>
        <v>NL_RSPR_GUD_._C13</v>
      </c>
      <c r="P23" s="49" t="str">
        <f t="shared" si="4"/>
        <v>NL_RPCT_GUD_._C14</v>
      </c>
      <c r="Q23" s="49" t="str">
        <f t="shared" si="4"/>
        <v>NL_RPCT_GUD_._C15</v>
      </c>
      <c r="R23" s="49" t="str">
        <f t="shared" si="4"/>
        <v>NL_RPCT_GUD_._C16</v>
      </c>
      <c r="S23" s="49" t="str">
        <f t="shared" si="4"/>
        <v>NL_RPCT_GUD_._C17</v>
      </c>
      <c r="T23" s="49" t="str">
        <f t="shared" si="4"/>
        <v>NL_RPCT_GUD_._C18</v>
      </c>
      <c r="U23" s="49" t="str">
        <f t="shared" si="4"/>
        <v>NL_RPCT_GUD_._C19</v>
      </c>
      <c r="V23" s="49" t="str">
        <f t="shared" si="4"/>
        <v>NL_RPCT_GUD_._C20</v>
      </c>
      <c r="W23" s="49" t="str">
        <f t="shared" si="4"/>
        <v>NL_RPCT_GUD_._C21</v>
      </c>
      <c r="X23" s="49" t="str">
        <f t="shared" si="4"/>
        <v>NL_RPCT_GUD_._C22</v>
      </c>
      <c r="Y23" s="49" t="str">
        <f t="shared" si="4"/>
        <v>NL_RPCT_GUD_._C23</v>
      </c>
      <c r="Z23" s="49" t="str">
        <f t="shared" si="5"/>
        <v>NL_RPCT_GUD_._C24</v>
      </c>
      <c r="AA23" s="49" t="str">
        <f t="shared" si="5"/>
        <v>NL_RPCT_GUD_._C25</v>
      </c>
      <c r="AB23" s="49" t="str">
        <f t="shared" si="5"/>
        <v>NL_RPCT_GUD_._C26</v>
      </c>
      <c r="AC23" s="49" t="str">
        <f t="shared" si="5"/>
        <v>NL_RPCT_GUD_._C27</v>
      </c>
      <c r="AD23" s="49" t="str">
        <f t="shared" si="5"/>
        <v>NL_RPCT_GUD_._C28</v>
      </c>
      <c r="AE23" s="49" t="str">
        <f t="shared" si="5"/>
        <v>NL_RPCT_GUD_._C29</v>
      </c>
      <c r="AF23" s="49" t="str">
        <f t="shared" si="5"/>
        <v>NL_RPCT_GUD_._C30</v>
      </c>
      <c r="AG23" s="49" t="str">
        <f t="shared" si="5"/>
        <v>NL_RPCT_GUD_._C31</v>
      </c>
      <c r="AH23" s="49" t="str">
        <f t="shared" si="5"/>
        <v>NL_RPCT_GUD_._C32</v>
      </c>
      <c r="AI23" s="49" t="str">
        <f t="shared" si="5"/>
        <v>NL_RPCT_GUD_._C33</v>
      </c>
      <c r="AJ23" s="49" t="str">
        <f t="shared" si="5"/>
        <v>NL_RPCT_GUD_._C34</v>
      </c>
      <c r="AK23" s="49" t="str">
        <f t="shared" si="5"/>
        <v>NL_RPCT_GUD_._C35</v>
      </c>
      <c r="AL23" s="49" t="str">
        <f t="shared" si="5"/>
        <v>NL_RPCT_GUD_._C36</v>
      </c>
      <c r="AM23" s="49" t="str">
        <f t="shared" si="5"/>
        <v>NL_RPCT_GUD_._C37</v>
      </c>
      <c r="AN23" s="49" t="str">
        <f t="shared" si="5"/>
        <v>NL_RPCT_GUD_._C38</v>
      </c>
      <c r="AO23" s="49" t="str">
        <f t="shared" si="5"/>
        <v>NL_RPCT_GUD_._C39</v>
      </c>
    </row>
    <row r="24" spans="1:41" x14ac:dyDescent="0.35">
      <c r="A24" s="12"/>
      <c r="B24" s="65" t="s">
        <v>426</v>
      </c>
      <c r="C24" s="49" t="str">
        <f>"NL_RSIILOB_XXX_" &amp; $B24 &amp; "_" &amp; C$18</f>
        <v>NL_RSIILOB_XXX_R28_C1</v>
      </c>
      <c r="D24" s="115"/>
      <c r="E24" s="49" t="str">
        <f t="shared" si="2"/>
        <v>NL_REXP_GRO_R28_C3</v>
      </c>
      <c r="F24" s="49" t="str">
        <f t="shared" si="2"/>
        <v>NL_REXP_GRO_R28_C4</v>
      </c>
      <c r="G24" s="49" t="str">
        <f t="shared" si="2"/>
        <v>NL_REXP_GRO_R28_C5</v>
      </c>
      <c r="H24" s="49" t="str">
        <f t="shared" si="2"/>
        <v>NL_REXP_GRO_R28_C6</v>
      </c>
      <c r="I24" s="49" t="str">
        <f t="shared" si="2"/>
        <v>NL_REXP_GRO_R28_C7</v>
      </c>
      <c r="J24" s="49" t="str">
        <f t="shared" si="2"/>
        <v>NL_REXP_GRO_R28_C8</v>
      </c>
      <c r="K24" s="49" t="str">
        <f t="shared" si="2"/>
        <v>NL_REXP_GRO_R28_C9</v>
      </c>
      <c r="L24" s="115"/>
      <c r="M24" s="49" t="str">
        <f>"NL_RSCR_GRO_" &amp; $B24 &amp; "_" &amp; M$18</f>
        <v>NL_RSCR_GRO_R28_C11</v>
      </c>
      <c r="N24" s="49" t="str">
        <f t="shared" si="3"/>
        <v>NL_RSPR_GUD_R28_C12</v>
      </c>
      <c r="O24" s="49" t="str">
        <f t="shared" si="3"/>
        <v>NL_RSPR_GUD_R28_C13</v>
      </c>
      <c r="P24" s="49" t="str">
        <f t="shared" si="4"/>
        <v>NL_RPCT_GUD_R28_C14</v>
      </c>
      <c r="Q24" s="49" t="str">
        <f t="shared" si="4"/>
        <v>NL_RPCT_GUD_R28_C15</v>
      </c>
      <c r="R24" s="49" t="str">
        <f t="shared" si="4"/>
        <v>NL_RPCT_GUD_R28_C16</v>
      </c>
      <c r="S24" s="49" t="str">
        <f t="shared" si="4"/>
        <v>NL_RPCT_GUD_R28_C17</v>
      </c>
      <c r="T24" s="49" t="str">
        <f t="shared" si="4"/>
        <v>NL_RPCT_GUD_R28_C18</v>
      </c>
      <c r="U24" s="49" t="str">
        <f t="shared" si="4"/>
        <v>NL_RPCT_GUD_R28_C19</v>
      </c>
      <c r="V24" s="49" t="str">
        <f t="shared" si="4"/>
        <v>NL_RPCT_GUD_R28_C20</v>
      </c>
      <c r="W24" s="49" t="str">
        <f t="shared" si="4"/>
        <v>NL_RPCT_GUD_R28_C21</v>
      </c>
      <c r="X24" s="49" t="str">
        <f t="shared" si="4"/>
        <v>NL_RPCT_GUD_R28_C22</v>
      </c>
      <c r="Y24" s="49" t="str">
        <f t="shared" si="4"/>
        <v>NL_RPCT_GUD_R28_C23</v>
      </c>
      <c r="Z24" s="49" t="str">
        <f t="shared" si="5"/>
        <v>NL_RPCT_GUD_R28_C24</v>
      </c>
      <c r="AA24" s="49" t="str">
        <f t="shared" si="5"/>
        <v>NL_RPCT_GUD_R28_C25</v>
      </c>
      <c r="AB24" s="49" t="str">
        <f t="shared" si="5"/>
        <v>NL_RPCT_GUD_R28_C26</v>
      </c>
      <c r="AC24" s="49" t="str">
        <f t="shared" si="5"/>
        <v>NL_RPCT_GUD_R28_C27</v>
      </c>
      <c r="AD24" s="49" t="str">
        <f t="shared" si="5"/>
        <v>NL_RPCT_GUD_R28_C28</v>
      </c>
      <c r="AE24" s="49" t="str">
        <f t="shared" si="5"/>
        <v>NL_RPCT_GUD_R28_C29</v>
      </c>
      <c r="AF24" s="49" t="str">
        <f t="shared" si="5"/>
        <v>NL_RPCT_GUD_R28_C30</v>
      </c>
      <c r="AG24" s="49" t="str">
        <f t="shared" si="5"/>
        <v>NL_RPCT_GUD_R28_C31</v>
      </c>
      <c r="AH24" s="49" t="str">
        <f t="shared" si="5"/>
        <v>NL_RPCT_GUD_R28_C32</v>
      </c>
      <c r="AI24" s="49" t="str">
        <f t="shared" si="5"/>
        <v>NL_RPCT_GUD_R28_C33</v>
      </c>
      <c r="AJ24" s="49" t="str">
        <f t="shared" si="5"/>
        <v>NL_RPCT_GUD_R28_C34</v>
      </c>
      <c r="AK24" s="49" t="str">
        <f t="shared" si="5"/>
        <v>NL_RPCT_GUD_R28_C35</v>
      </c>
      <c r="AL24" s="49" t="str">
        <f t="shared" si="5"/>
        <v>NL_RPCT_GUD_R28_C36</v>
      </c>
      <c r="AM24" s="49" t="str">
        <f t="shared" si="5"/>
        <v>NL_RPCT_GUD_R28_C37</v>
      </c>
      <c r="AN24" s="49" t="str">
        <f t="shared" si="5"/>
        <v>NL_RPCT_GUD_R28_C38</v>
      </c>
      <c r="AO24" s="49" t="str">
        <f t="shared" si="5"/>
        <v>NL_RPCT_GUD_R28_C39</v>
      </c>
    </row>
    <row r="25" spans="1:41" x14ac:dyDescent="0.35">
      <c r="A25" s="12"/>
      <c r="B25" s="65" t="s">
        <v>427</v>
      </c>
      <c r="C25" s="49" t="str">
        <f>"NL_RSIILOB_XXX_" &amp; $B25 &amp; "_" &amp; C$18</f>
        <v>NL_RSIILOB_XXX_R29_C1</v>
      </c>
      <c r="D25" s="115"/>
      <c r="E25" s="49" t="str">
        <f t="shared" si="2"/>
        <v>NL_REXP_GRO_R29_C3</v>
      </c>
      <c r="F25" s="49" t="str">
        <f t="shared" si="2"/>
        <v>NL_REXP_GRO_R29_C4</v>
      </c>
      <c r="G25" s="49" t="str">
        <f t="shared" si="2"/>
        <v>NL_REXP_GRO_R29_C5</v>
      </c>
      <c r="H25" s="49" t="str">
        <f t="shared" si="2"/>
        <v>NL_REXP_GRO_R29_C6</v>
      </c>
      <c r="I25" s="49" t="str">
        <f t="shared" si="2"/>
        <v>NL_REXP_GRO_R29_C7</v>
      </c>
      <c r="J25" s="49" t="str">
        <f t="shared" si="2"/>
        <v>NL_REXP_GRO_R29_C8</v>
      </c>
      <c r="K25" s="49" t="str">
        <f t="shared" si="2"/>
        <v>NL_REXP_GRO_R29_C9</v>
      </c>
      <c r="L25" s="115"/>
      <c r="M25" s="49" t="str">
        <f>"NL_RSCR_GRO_" &amp; $B25 &amp; "_" &amp; M$18</f>
        <v>NL_RSCR_GRO_R29_C11</v>
      </c>
      <c r="N25" s="49" t="str">
        <f t="shared" si="3"/>
        <v>NL_RSPR_GUD_R29_C12</v>
      </c>
      <c r="O25" s="49" t="str">
        <f t="shared" si="3"/>
        <v>NL_RSPR_GUD_R29_C13</v>
      </c>
      <c r="P25" s="49" t="str">
        <f t="shared" si="4"/>
        <v>NL_RPCT_GUD_R29_C14</v>
      </c>
      <c r="Q25" s="49" t="str">
        <f t="shared" si="4"/>
        <v>NL_RPCT_GUD_R29_C15</v>
      </c>
      <c r="R25" s="49" t="str">
        <f t="shared" si="4"/>
        <v>NL_RPCT_GUD_R29_C16</v>
      </c>
      <c r="S25" s="49" t="str">
        <f t="shared" si="4"/>
        <v>NL_RPCT_GUD_R29_C17</v>
      </c>
      <c r="T25" s="49" t="str">
        <f t="shared" si="4"/>
        <v>NL_RPCT_GUD_R29_C18</v>
      </c>
      <c r="U25" s="49" t="str">
        <f t="shared" si="4"/>
        <v>NL_RPCT_GUD_R29_C19</v>
      </c>
      <c r="V25" s="49" t="str">
        <f t="shared" si="4"/>
        <v>NL_RPCT_GUD_R29_C20</v>
      </c>
      <c r="W25" s="49" t="str">
        <f t="shared" si="4"/>
        <v>NL_RPCT_GUD_R29_C21</v>
      </c>
      <c r="X25" s="49" t="str">
        <f t="shared" si="4"/>
        <v>NL_RPCT_GUD_R29_C22</v>
      </c>
      <c r="Y25" s="49" t="str">
        <f t="shared" si="4"/>
        <v>NL_RPCT_GUD_R29_C23</v>
      </c>
      <c r="Z25" s="49" t="str">
        <f t="shared" si="5"/>
        <v>NL_RPCT_GUD_R29_C24</v>
      </c>
      <c r="AA25" s="49" t="str">
        <f t="shared" si="5"/>
        <v>NL_RPCT_GUD_R29_C25</v>
      </c>
      <c r="AB25" s="49" t="str">
        <f t="shared" si="5"/>
        <v>NL_RPCT_GUD_R29_C26</v>
      </c>
      <c r="AC25" s="49" t="str">
        <f t="shared" si="5"/>
        <v>NL_RPCT_GUD_R29_C27</v>
      </c>
      <c r="AD25" s="49" t="str">
        <f t="shared" si="5"/>
        <v>NL_RPCT_GUD_R29_C28</v>
      </c>
      <c r="AE25" s="49" t="str">
        <f t="shared" si="5"/>
        <v>NL_RPCT_GUD_R29_C29</v>
      </c>
      <c r="AF25" s="49" t="str">
        <f t="shared" si="5"/>
        <v>NL_RPCT_GUD_R29_C30</v>
      </c>
      <c r="AG25" s="49" t="str">
        <f t="shared" si="5"/>
        <v>NL_RPCT_GUD_R29_C31</v>
      </c>
      <c r="AH25" s="49" t="str">
        <f t="shared" si="5"/>
        <v>NL_RPCT_GUD_R29_C32</v>
      </c>
      <c r="AI25" s="49" t="str">
        <f t="shared" si="5"/>
        <v>NL_RPCT_GUD_R29_C33</v>
      </c>
      <c r="AJ25" s="49" t="str">
        <f t="shared" si="5"/>
        <v>NL_RPCT_GUD_R29_C34</v>
      </c>
      <c r="AK25" s="49" t="str">
        <f t="shared" si="5"/>
        <v>NL_RPCT_GUD_R29_C35</v>
      </c>
      <c r="AL25" s="49" t="str">
        <f t="shared" si="5"/>
        <v>NL_RPCT_GUD_R29_C36</v>
      </c>
      <c r="AM25" s="49" t="str">
        <f t="shared" si="5"/>
        <v>NL_RPCT_GUD_R29_C37</v>
      </c>
      <c r="AN25" s="49" t="str">
        <f t="shared" si="5"/>
        <v>NL_RPCT_GUD_R29_C38</v>
      </c>
      <c r="AO25" s="49" t="str">
        <f t="shared" si="5"/>
        <v>NL_RPCT_GUD_R29_C39</v>
      </c>
    </row>
    <row r="26" spans="1:41" x14ac:dyDescent="0.35">
      <c r="A26" s="12"/>
      <c r="B26" s="66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45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</row>
    <row r="27" spans="1:41" x14ac:dyDescent="0.35">
      <c r="A27" s="12"/>
      <c r="B27" s="65" t="s">
        <v>428</v>
      </c>
      <c r="C27" s="49" t="str">
        <f t="shared" ref="C27:C33" si="6">"NL_RINTLOB_XXX_" &amp; $B27 &amp; "_" &amp; C$18</f>
        <v>NL_RINTLOB_XXX_R30_C1</v>
      </c>
      <c r="D27" s="49" t="str">
        <f>"NL_RMAP_XXX_" &amp; $B27 &amp; "_" &amp; D$18</f>
        <v>NL_RMAP_XXX_R30_C2</v>
      </c>
      <c r="E27" s="49" t="str">
        <f t="shared" ref="E27:K33" si="7">"NL_REXP_GRO_" &amp; $B27 &amp; "_" &amp; E$18</f>
        <v>NL_REXP_GRO_R30_C3</v>
      </c>
      <c r="F27" s="49" t="str">
        <f t="shared" si="7"/>
        <v>NL_REXP_GRO_R30_C4</v>
      </c>
      <c r="G27" s="49" t="str">
        <f t="shared" si="7"/>
        <v>NL_REXP_GRO_R30_C5</v>
      </c>
      <c r="H27" s="49" t="str">
        <f t="shared" si="7"/>
        <v>NL_REXP_GRO_R30_C6</v>
      </c>
      <c r="I27" s="49" t="str">
        <f t="shared" si="7"/>
        <v>NL_REXP_GRO_R30_C7</v>
      </c>
      <c r="J27" s="49" t="str">
        <f t="shared" si="7"/>
        <v>NL_REXP_GRO_R30_C8</v>
      </c>
      <c r="K27" s="49" t="str">
        <f t="shared" si="7"/>
        <v>NL_REXP_GRO_R30_C9</v>
      </c>
      <c r="L27" s="115"/>
      <c r="M27" s="49" t="str">
        <f t="shared" ref="M27:M33" si="8">"NL_RSCR_GRO_" &amp; $B27 &amp; "_" &amp; M$18</f>
        <v>NL_RSCR_GRO_R30_C11</v>
      </c>
      <c r="N27" s="49" t="str">
        <f t="shared" ref="N27:O33" si="9">"NL_RSPR_GUD_" &amp; $B27 &amp; "_" &amp; N$18</f>
        <v>NL_RSPR_GUD_R30_C12</v>
      </c>
      <c r="O27" s="49" t="str">
        <f t="shared" si="9"/>
        <v>NL_RSPR_GUD_R30_C13</v>
      </c>
      <c r="P27" s="49" t="str">
        <f t="shared" ref="P27:AE33" si="10">"NL_RPCT_GUD_" &amp; $B27 &amp; "_" &amp; P$18</f>
        <v>NL_RPCT_GUD_R30_C14</v>
      </c>
      <c r="Q27" s="49" t="str">
        <f t="shared" si="10"/>
        <v>NL_RPCT_GUD_R30_C15</v>
      </c>
      <c r="R27" s="49" t="str">
        <f t="shared" si="10"/>
        <v>NL_RPCT_GUD_R30_C16</v>
      </c>
      <c r="S27" s="49" t="str">
        <f t="shared" si="10"/>
        <v>NL_RPCT_GUD_R30_C17</v>
      </c>
      <c r="T27" s="49" t="str">
        <f t="shared" si="10"/>
        <v>NL_RPCT_GUD_R30_C18</v>
      </c>
      <c r="U27" s="49" t="str">
        <f t="shared" si="10"/>
        <v>NL_RPCT_GUD_R30_C19</v>
      </c>
      <c r="V27" s="49" t="str">
        <f t="shared" si="10"/>
        <v>NL_RPCT_GUD_R30_C20</v>
      </c>
      <c r="W27" s="49" t="str">
        <f t="shared" si="10"/>
        <v>NL_RPCT_GUD_R30_C21</v>
      </c>
      <c r="X27" s="49" t="str">
        <f t="shared" si="10"/>
        <v>NL_RPCT_GUD_R30_C22</v>
      </c>
      <c r="Y27" s="49" t="str">
        <f t="shared" si="10"/>
        <v>NL_RPCT_GUD_R30_C23</v>
      </c>
      <c r="Z27" s="49" t="str">
        <f t="shared" si="10"/>
        <v>NL_RPCT_GUD_R30_C24</v>
      </c>
      <c r="AA27" s="49" t="str">
        <f t="shared" si="10"/>
        <v>NL_RPCT_GUD_R30_C25</v>
      </c>
      <c r="AB27" s="49" t="str">
        <f t="shared" si="10"/>
        <v>NL_RPCT_GUD_R30_C26</v>
      </c>
      <c r="AC27" s="49" t="str">
        <f t="shared" si="10"/>
        <v>NL_RPCT_GUD_R30_C27</v>
      </c>
      <c r="AD27" s="49" t="str">
        <f t="shared" si="10"/>
        <v>NL_RPCT_GUD_R30_C28</v>
      </c>
      <c r="AE27" s="49" t="str">
        <f t="shared" si="10"/>
        <v>NL_RPCT_GUD_R30_C29</v>
      </c>
      <c r="AF27" s="49" t="str">
        <f t="shared" ref="Z27:AO33" si="11">"NL_RPCT_GUD_" &amp; $B27 &amp; "_" &amp; AF$18</f>
        <v>NL_RPCT_GUD_R30_C30</v>
      </c>
      <c r="AG27" s="49" t="str">
        <f t="shared" si="11"/>
        <v>NL_RPCT_GUD_R30_C31</v>
      </c>
      <c r="AH27" s="49" t="str">
        <f t="shared" si="11"/>
        <v>NL_RPCT_GUD_R30_C32</v>
      </c>
      <c r="AI27" s="49" t="str">
        <f t="shared" si="11"/>
        <v>NL_RPCT_GUD_R30_C33</v>
      </c>
      <c r="AJ27" s="49" t="str">
        <f t="shared" si="11"/>
        <v>NL_RPCT_GUD_R30_C34</v>
      </c>
      <c r="AK27" s="49" t="str">
        <f t="shared" si="11"/>
        <v>NL_RPCT_GUD_R30_C35</v>
      </c>
      <c r="AL27" s="49" t="str">
        <f t="shared" si="11"/>
        <v>NL_RPCT_GUD_R30_C36</v>
      </c>
      <c r="AM27" s="49" t="str">
        <f t="shared" si="11"/>
        <v>NL_RPCT_GUD_R30_C37</v>
      </c>
      <c r="AN27" s="49" t="str">
        <f t="shared" si="11"/>
        <v>NL_RPCT_GUD_R30_C38</v>
      </c>
      <c r="AO27" s="49" t="str">
        <f t="shared" si="11"/>
        <v>NL_RPCT_GUD_R30_C39</v>
      </c>
    </row>
    <row r="28" spans="1:41" x14ac:dyDescent="0.35">
      <c r="A28" s="12"/>
      <c r="B28" s="65" t="s">
        <v>429</v>
      </c>
      <c r="C28" s="49" t="str">
        <f t="shared" si="6"/>
        <v>NL_RINTLOB_XXX_R31_C1</v>
      </c>
      <c r="D28" s="49" t="str">
        <f t="shared" ref="D28:D33" si="12">"NL_RMAP_XXX_" &amp; $B28 &amp; "_" &amp; D$18</f>
        <v>NL_RMAP_XXX_R31_C2</v>
      </c>
      <c r="E28" s="49" t="str">
        <f t="shared" si="7"/>
        <v>NL_REXP_GRO_R31_C3</v>
      </c>
      <c r="F28" s="49" t="str">
        <f t="shared" si="7"/>
        <v>NL_REXP_GRO_R31_C4</v>
      </c>
      <c r="G28" s="49" t="str">
        <f t="shared" si="7"/>
        <v>NL_REXP_GRO_R31_C5</v>
      </c>
      <c r="H28" s="49" t="str">
        <f t="shared" si="7"/>
        <v>NL_REXP_GRO_R31_C6</v>
      </c>
      <c r="I28" s="49" t="str">
        <f t="shared" si="7"/>
        <v>NL_REXP_GRO_R31_C7</v>
      </c>
      <c r="J28" s="49" t="str">
        <f t="shared" si="7"/>
        <v>NL_REXP_GRO_R31_C8</v>
      </c>
      <c r="K28" s="49" t="str">
        <f t="shared" si="7"/>
        <v>NL_REXP_GRO_R31_C9</v>
      </c>
      <c r="L28" s="115"/>
      <c r="M28" s="49" t="str">
        <f t="shared" si="8"/>
        <v>NL_RSCR_GRO_R31_C11</v>
      </c>
      <c r="N28" s="49" t="str">
        <f t="shared" si="9"/>
        <v>NL_RSPR_GUD_R31_C12</v>
      </c>
      <c r="O28" s="49" t="str">
        <f t="shared" si="9"/>
        <v>NL_RSPR_GUD_R31_C13</v>
      </c>
      <c r="P28" s="49" t="str">
        <f t="shared" si="10"/>
        <v>NL_RPCT_GUD_R31_C14</v>
      </c>
      <c r="Q28" s="49" t="str">
        <f t="shared" si="10"/>
        <v>NL_RPCT_GUD_R31_C15</v>
      </c>
      <c r="R28" s="49" t="str">
        <f t="shared" si="10"/>
        <v>NL_RPCT_GUD_R31_C16</v>
      </c>
      <c r="S28" s="49" t="str">
        <f t="shared" si="10"/>
        <v>NL_RPCT_GUD_R31_C17</v>
      </c>
      <c r="T28" s="49" t="str">
        <f t="shared" si="10"/>
        <v>NL_RPCT_GUD_R31_C18</v>
      </c>
      <c r="U28" s="49" t="str">
        <f t="shared" si="10"/>
        <v>NL_RPCT_GUD_R31_C19</v>
      </c>
      <c r="V28" s="49" t="str">
        <f t="shared" si="10"/>
        <v>NL_RPCT_GUD_R31_C20</v>
      </c>
      <c r="W28" s="49" t="str">
        <f t="shared" si="10"/>
        <v>NL_RPCT_GUD_R31_C21</v>
      </c>
      <c r="X28" s="49" t="str">
        <f t="shared" si="10"/>
        <v>NL_RPCT_GUD_R31_C22</v>
      </c>
      <c r="Y28" s="49" t="str">
        <f t="shared" si="10"/>
        <v>NL_RPCT_GUD_R31_C23</v>
      </c>
      <c r="Z28" s="49" t="str">
        <f t="shared" si="11"/>
        <v>NL_RPCT_GUD_R31_C24</v>
      </c>
      <c r="AA28" s="49" t="str">
        <f t="shared" si="11"/>
        <v>NL_RPCT_GUD_R31_C25</v>
      </c>
      <c r="AB28" s="49" t="str">
        <f t="shared" si="11"/>
        <v>NL_RPCT_GUD_R31_C26</v>
      </c>
      <c r="AC28" s="49" t="str">
        <f t="shared" si="11"/>
        <v>NL_RPCT_GUD_R31_C27</v>
      </c>
      <c r="AD28" s="49" t="str">
        <f t="shared" si="11"/>
        <v>NL_RPCT_GUD_R31_C28</v>
      </c>
      <c r="AE28" s="49" t="str">
        <f t="shared" si="11"/>
        <v>NL_RPCT_GUD_R31_C29</v>
      </c>
      <c r="AF28" s="49" t="str">
        <f t="shared" si="11"/>
        <v>NL_RPCT_GUD_R31_C30</v>
      </c>
      <c r="AG28" s="49" t="str">
        <f t="shared" si="11"/>
        <v>NL_RPCT_GUD_R31_C31</v>
      </c>
      <c r="AH28" s="49" t="str">
        <f t="shared" si="11"/>
        <v>NL_RPCT_GUD_R31_C32</v>
      </c>
      <c r="AI28" s="49" t="str">
        <f t="shared" si="11"/>
        <v>NL_RPCT_GUD_R31_C33</v>
      </c>
      <c r="AJ28" s="49" t="str">
        <f t="shared" si="11"/>
        <v>NL_RPCT_GUD_R31_C34</v>
      </c>
      <c r="AK28" s="49" t="str">
        <f t="shared" si="11"/>
        <v>NL_RPCT_GUD_R31_C35</v>
      </c>
      <c r="AL28" s="49" t="str">
        <f t="shared" si="11"/>
        <v>NL_RPCT_GUD_R31_C36</v>
      </c>
      <c r="AM28" s="49" t="str">
        <f t="shared" si="11"/>
        <v>NL_RPCT_GUD_R31_C37</v>
      </c>
      <c r="AN28" s="49" t="str">
        <f t="shared" si="11"/>
        <v>NL_RPCT_GUD_R31_C38</v>
      </c>
      <c r="AO28" s="49" t="str">
        <f t="shared" si="11"/>
        <v>NL_RPCT_GUD_R31_C39</v>
      </c>
    </row>
    <row r="29" spans="1:41" x14ac:dyDescent="0.35">
      <c r="A29" s="12"/>
      <c r="B29" s="65" t="s">
        <v>430</v>
      </c>
      <c r="C29" s="49" t="str">
        <f t="shared" si="6"/>
        <v>NL_RINTLOB_XXX_R32_C1</v>
      </c>
      <c r="D29" s="49" t="str">
        <f t="shared" si="12"/>
        <v>NL_RMAP_XXX_R32_C2</v>
      </c>
      <c r="E29" s="49" t="str">
        <f t="shared" si="7"/>
        <v>NL_REXP_GRO_R32_C3</v>
      </c>
      <c r="F29" s="49" t="str">
        <f t="shared" si="7"/>
        <v>NL_REXP_GRO_R32_C4</v>
      </c>
      <c r="G29" s="49" t="str">
        <f t="shared" si="7"/>
        <v>NL_REXP_GRO_R32_C5</v>
      </c>
      <c r="H29" s="49" t="str">
        <f t="shared" si="7"/>
        <v>NL_REXP_GRO_R32_C6</v>
      </c>
      <c r="I29" s="49" t="str">
        <f t="shared" si="7"/>
        <v>NL_REXP_GRO_R32_C7</v>
      </c>
      <c r="J29" s="49" t="str">
        <f t="shared" si="7"/>
        <v>NL_REXP_GRO_R32_C8</v>
      </c>
      <c r="K29" s="49" t="str">
        <f t="shared" si="7"/>
        <v>NL_REXP_GRO_R32_C9</v>
      </c>
      <c r="L29" s="115"/>
      <c r="M29" s="49" t="str">
        <f t="shared" si="8"/>
        <v>NL_RSCR_GRO_R32_C11</v>
      </c>
      <c r="N29" s="49" t="str">
        <f t="shared" si="9"/>
        <v>NL_RSPR_GUD_R32_C12</v>
      </c>
      <c r="O29" s="49" t="str">
        <f t="shared" si="9"/>
        <v>NL_RSPR_GUD_R32_C13</v>
      </c>
      <c r="P29" s="49" t="str">
        <f t="shared" si="10"/>
        <v>NL_RPCT_GUD_R32_C14</v>
      </c>
      <c r="Q29" s="49" t="str">
        <f t="shared" si="10"/>
        <v>NL_RPCT_GUD_R32_C15</v>
      </c>
      <c r="R29" s="49" t="str">
        <f t="shared" si="10"/>
        <v>NL_RPCT_GUD_R32_C16</v>
      </c>
      <c r="S29" s="49" t="str">
        <f t="shared" si="10"/>
        <v>NL_RPCT_GUD_R32_C17</v>
      </c>
      <c r="T29" s="49" t="str">
        <f t="shared" si="10"/>
        <v>NL_RPCT_GUD_R32_C18</v>
      </c>
      <c r="U29" s="49" t="str">
        <f t="shared" si="10"/>
        <v>NL_RPCT_GUD_R32_C19</v>
      </c>
      <c r="V29" s="49" t="str">
        <f t="shared" si="10"/>
        <v>NL_RPCT_GUD_R32_C20</v>
      </c>
      <c r="W29" s="49" t="str">
        <f t="shared" si="10"/>
        <v>NL_RPCT_GUD_R32_C21</v>
      </c>
      <c r="X29" s="49" t="str">
        <f t="shared" si="10"/>
        <v>NL_RPCT_GUD_R32_C22</v>
      </c>
      <c r="Y29" s="49" t="str">
        <f t="shared" si="10"/>
        <v>NL_RPCT_GUD_R32_C23</v>
      </c>
      <c r="Z29" s="49" t="str">
        <f t="shared" si="11"/>
        <v>NL_RPCT_GUD_R32_C24</v>
      </c>
      <c r="AA29" s="49" t="str">
        <f t="shared" si="11"/>
        <v>NL_RPCT_GUD_R32_C25</v>
      </c>
      <c r="AB29" s="49" t="str">
        <f t="shared" si="11"/>
        <v>NL_RPCT_GUD_R32_C26</v>
      </c>
      <c r="AC29" s="49" t="str">
        <f t="shared" si="11"/>
        <v>NL_RPCT_GUD_R32_C27</v>
      </c>
      <c r="AD29" s="49" t="str">
        <f t="shared" si="11"/>
        <v>NL_RPCT_GUD_R32_C28</v>
      </c>
      <c r="AE29" s="49" t="str">
        <f t="shared" si="11"/>
        <v>NL_RPCT_GUD_R32_C29</v>
      </c>
      <c r="AF29" s="49" t="str">
        <f t="shared" si="11"/>
        <v>NL_RPCT_GUD_R32_C30</v>
      </c>
      <c r="AG29" s="49" t="str">
        <f t="shared" si="11"/>
        <v>NL_RPCT_GUD_R32_C31</v>
      </c>
      <c r="AH29" s="49" t="str">
        <f t="shared" si="11"/>
        <v>NL_RPCT_GUD_R32_C32</v>
      </c>
      <c r="AI29" s="49" t="str">
        <f t="shared" si="11"/>
        <v>NL_RPCT_GUD_R32_C33</v>
      </c>
      <c r="AJ29" s="49" t="str">
        <f t="shared" si="11"/>
        <v>NL_RPCT_GUD_R32_C34</v>
      </c>
      <c r="AK29" s="49" t="str">
        <f t="shared" si="11"/>
        <v>NL_RPCT_GUD_R32_C35</v>
      </c>
      <c r="AL29" s="49" t="str">
        <f t="shared" si="11"/>
        <v>NL_RPCT_GUD_R32_C36</v>
      </c>
      <c r="AM29" s="49" t="str">
        <f t="shared" si="11"/>
        <v>NL_RPCT_GUD_R32_C37</v>
      </c>
      <c r="AN29" s="49" t="str">
        <f t="shared" si="11"/>
        <v>NL_RPCT_GUD_R32_C38</v>
      </c>
      <c r="AO29" s="49" t="str">
        <f t="shared" si="11"/>
        <v>NL_RPCT_GUD_R32_C39</v>
      </c>
    </row>
    <row r="30" spans="1:41" x14ac:dyDescent="0.35">
      <c r="A30" s="12"/>
      <c r="B30" s="65" t="s">
        <v>431</v>
      </c>
      <c r="C30" s="49" t="str">
        <f t="shared" si="6"/>
        <v>NL_RINTLOB_XXX_R33_C1</v>
      </c>
      <c r="D30" s="49" t="str">
        <f t="shared" si="12"/>
        <v>NL_RMAP_XXX_R33_C2</v>
      </c>
      <c r="E30" s="49" t="str">
        <f t="shared" si="7"/>
        <v>NL_REXP_GRO_R33_C3</v>
      </c>
      <c r="F30" s="49" t="str">
        <f t="shared" si="7"/>
        <v>NL_REXP_GRO_R33_C4</v>
      </c>
      <c r="G30" s="49" t="str">
        <f t="shared" si="7"/>
        <v>NL_REXP_GRO_R33_C5</v>
      </c>
      <c r="H30" s="49" t="str">
        <f t="shared" si="7"/>
        <v>NL_REXP_GRO_R33_C6</v>
      </c>
      <c r="I30" s="49" t="str">
        <f t="shared" si="7"/>
        <v>NL_REXP_GRO_R33_C7</v>
      </c>
      <c r="J30" s="49" t="str">
        <f t="shared" si="7"/>
        <v>NL_REXP_GRO_R33_C8</v>
      </c>
      <c r="K30" s="49" t="str">
        <f t="shared" si="7"/>
        <v>NL_REXP_GRO_R33_C9</v>
      </c>
      <c r="L30" s="115"/>
      <c r="M30" s="49" t="str">
        <f t="shared" si="8"/>
        <v>NL_RSCR_GRO_R33_C11</v>
      </c>
      <c r="N30" s="49" t="str">
        <f t="shared" si="9"/>
        <v>NL_RSPR_GUD_R33_C12</v>
      </c>
      <c r="O30" s="49" t="str">
        <f t="shared" si="9"/>
        <v>NL_RSPR_GUD_R33_C13</v>
      </c>
      <c r="P30" s="49" t="str">
        <f t="shared" si="10"/>
        <v>NL_RPCT_GUD_R33_C14</v>
      </c>
      <c r="Q30" s="49" t="str">
        <f t="shared" si="10"/>
        <v>NL_RPCT_GUD_R33_C15</v>
      </c>
      <c r="R30" s="49" t="str">
        <f t="shared" si="10"/>
        <v>NL_RPCT_GUD_R33_C16</v>
      </c>
      <c r="S30" s="49" t="str">
        <f t="shared" si="10"/>
        <v>NL_RPCT_GUD_R33_C17</v>
      </c>
      <c r="T30" s="49" t="str">
        <f t="shared" si="10"/>
        <v>NL_RPCT_GUD_R33_C18</v>
      </c>
      <c r="U30" s="49" t="str">
        <f t="shared" si="10"/>
        <v>NL_RPCT_GUD_R33_C19</v>
      </c>
      <c r="V30" s="49" t="str">
        <f t="shared" si="10"/>
        <v>NL_RPCT_GUD_R33_C20</v>
      </c>
      <c r="W30" s="49" t="str">
        <f t="shared" si="10"/>
        <v>NL_RPCT_GUD_R33_C21</v>
      </c>
      <c r="X30" s="49" t="str">
        <f t="shared" si="10"/>
        <v>NL_RPCT_GUD_R33_C22</v>
      </c>
      <c r="Y30" s="49" t="str">
        <f t="shared" si="10"/>
        <v>NL_RPCT_GUD_R33_C23</v>
      </c>
      <c r="Z30" s="49" t="str">
        <f t="shared" si="11"/>
        <v>NL_RPCT_GUD_R33_C24</v>
      </c>
      <c r="AA30" s="49" t="str">
        <f t="shared" si="11"/>
        <v>NL_RPCT_GUD_R33_C25</v>
      </c>
      <c r="AB30" s="49" t="str">
        <f t="shared" si="11"/>
        <v>NL_RPCT_GUD_R33_C26</v>
      </c>
      <c r="AC30" s="49" t="str">
        <f t="shared" si="11"/>
        <v>NL_RPCT_GUD_R33_C27</v>
      </c>
      <c r="AD30" s="49" t="str">
        <f t="shared" si="11"/>
        <v>NL_RPCT_GUD_R33_C28</v>
      </c>
      <c r="AE30" s="49" t="str">
        <f t="shared" si="11"/>
        <v>NL_RPCT_GUD_R33_C29</v>
      </c>
      <c r="AF30" s="49" t="str">
        <f t="shared" si="11"/>
        <v>NL_RPCT_GUD_R33_C30</v>
      </c>
      <c r="AG30" s="49" t="str">
        <f t="shared" si="11"/>
        <v>NL_RPCT_GUD_R33_C31</v>
      </c>
      <c r="AH30" s="49" t="str">
        <f t="shared" si="11"/>
        <v>NL_RPCT_GUD_R33_C32</v>
      </c>
      <c r="AI30" s="49" t="str">
        <f t="shared" si="11"/>
        <v>NL_RPCT_GUD_R33_C33</v>
      </c>
      <c r="AJ30" s="49" t="str">
        <f t="shared" si="11"/>
        <v>NL_RPCT_GUD_R33_C34</v>
      </c>
      <c r="AK30" s="49" t="str">
        <f t="shared" si="11"/>
        <v>NL_RPCT_GUD_R33_C35</v>
      </c>
      <c r="AL30" s="49" t="str">
        <f t="shared" si="11"/>
        <v>NL_RPCT_GUD_R33_C36</v>
      </c>
      <c r="AM30" s="49" t="str">
        <f t="shared" si="11"/>
        <v>NL_RPCT_GUD_R33_C37</v>
      </c>
      <c r="AN30" s="49" t="str">
        <f t="shared" si="11"/>
        <v>NL_RPCT_GUD_R33_C38</v>
      </c>
      <c r="AO30" s="49" t="str">
        <f t="shared" si="11"/>
        <v>NL_RPCT_GUD_R33_C39</v>
      </c>
    </row>
    <row r="31" spans="1:41" x14ac:dyDescent="0.35">
      <c r="B31" s="65" t="s">
        <v>35</v>
      </c>
      <c r="C31" s="49" t="str">
        <f t="shared" si="6"/>
        <v>NL_RINTLOB_XXX_._C1</v>
      </c>
      <c r="D31" s="49" t="str">
        <f t="shared" si="12"/>
        <v>NL_RMAP_XXX_._C2</v>
      </c>
      <c r="E31" s="49" t="str">
        <f t="shared" si="7"/>
        <v>NL_REXP_GRO_._C3</v>
      </c>
      <c r="F31" s="49" t="str">
        <f t="shared" si="7"/>
        <v>NL_REXP_GRO_._C4</v>
      </c>
      <c r="G31" s="49" t="str">
        <f t="shared" si="7"/>
        <v>NL_REXP_GRO_._C5</v>
      </c>
      <c r="H31" s="49" t="str">
        <f t="shared" si="7"/>
        <v>NL_REXP_GRO_._C6</v>
      </c>
      <c r="I31" s="49" t="str">
        <f t="shared" si="7"/>
        <v>NL_REXP_GRO_._C7</v>
      </c>
      <c r="J31" s="49" t="str">
        <f t="shared" si="7"/>
        <v>NL_REXP_GRO_._C8</v>
      </c>
      <c r="K31" s="49" t="str">
        <f t="shared" si="7"/>
        <v>NL_REXP_GRO_._C9</v>
      </c>
      <c r="L31" s="115"/>
      <c r="M31" s="49" t="str">
        <f t="shared" si="8"/>
        <v>NL_RSCR_GRO_._C11</v>
      </c>
      <c r="N31" s="49" t="str">
        <f t="shared" si="9"/>
        <v>NL_RSPR_GUD_._C12</v>
      </c>
      <c r="O31" s="49" t="str">
        <f t="shared" si="9"/>
        <v>NL_RSPR_GUD_._C13</v>
      </c>
      <c r="P31" s="49" t="str">
        <f t="shared" si="10"/>
        <v>NL_RPCT_GUD_._C14</v>
      </c>
      <c r="Q31" s="49" t="str">
        <f t="shared" si="10"/>
        <v>NL_RPCT_GUD_._C15</v>
      </c>
      <c r="R31" s="49" t="str">
        <f t="shared" si="10"/>
        <v>NL_RPCT_GUD_._C16</v>
      </c>
      <c r="S31" s="49" t="str">
        <f t="shared" si="10"/>
        <v>NL_RPCT_GUD_._C17</v>
      </c>
      <c r="T31" s="49" t="str">
        <f t="shared" si="10"/>
        <v>NL_RPCT_GUD_._C18</v>
      </c>
      <c r="U31" s="49" t="str">
        <f t="shared" si="10"/>
        <v>NL_RPCT_GUD_._C19</v>
      </c>
      <c r="V31" s="49" t="str">
        <f t="shared" si="10"/>
        <v>NL_RPCT_GUD_._C20</v>
      </c>
      <c r="W31" s="49" t="str">
        <f t="shared" si="10"/>
        <v>NL_RPCT_GUD_._C21</v>
      </c>
      <c r="X31" s="49" t="str">
        <f t="shared" si="10"/>
        <v>NL_RPCT_GUD_._C22</v>
      </c>
      <c r="Y31" s="49" t="str">
        <f t="shared" si="10"/>
        <v>NL_RPCT_GUD_._C23</v>
      </c>
      <c r="Z31" s="49" t="str">
        <f t="shared" si="11"/>
        <v>NL_RPCT_GUD_._C24</v>
      </c>
      <c r="AA31" s="49" t="str">
        <f t="shared" si="11"/>
        <v>NL_RPCT_GUD_._C25</v>
      </c>
      <c r="AB31" s="49" t="str">
        <f t="shared" si="11"/>
        <v>NL_RPCT_GUD_._C26</v>
      </c>
      <c r="AC31" s="49" t="str">
        <f t="shared" si="11"/>
        <v>NL_RPCT_GUD_._C27</v>
      </c>
      <c r="AD31" s="49" t="str">
        <f t="shared" si="11"/>
        <v>NL_RPCT_GUD_._C28</v>
      </c>
      <c r="AE31" s="49" t="str">
        <f t="shared" si="11"/>
        <v>NL_RPCT_GUD_._C29</v>
      </c>
      <c r="AF31" s="49" t="str">
        <f t="shared" si="11"/>
        <v>NL_RPCT_GUD_._C30</v>
      </c>
      <c r="AG31" s="49" t="str">
        <f t="shared" si="11"/>
        <v>NL_RPCT_GUD_._C31</v>
      </c>
      <c r="AH31" s="49" t="str">
        <f t="shared" si="11"/>
        <v>NL_RPCT_GUD_._C32</v>
      </c>
      <c r="AI31" s="49" t="str">
        <f t="shared" si="11"/>
        <v>NL_RPCT_GUD_._C33</v>
      </c>
      <c r="AJ31" s="49" t="str">
        <f t="shared" si="11"/>
        <v>NL_RPCT_GUD_._C34</v>
      </c>
      <c r="AK31" s="49" t="str">
        <f t="shared" si="11"/>
        <v>NL_RPCT_GUD_._C35</v>
      </c>
      <c r="AL31" s="49" t="str">
        <f t="shared" si="11"/>
        <v>NL_RPCT_GUD_._C36</v>
      </c>
      <c r="AM31" s="49" t="str">
        <f t="shared" si="11"/>
        <v>NL_RPCT_GUD_._C37</v>
      </c>
      <c r="AN31" s="49" t="str">
        <f t="shared" si="11"/>
        <v>NL_RPCT_GUD_._C38</v>
      </c>
      <c r="AO31" s="49" t="str">
        <f t="shared" si="11"/>
        <v>NL_RPCT_GUD_._C39</v>
      </c>
    </row>
    <row r="32" spans="1:41" x14ac:dyDescent="0.35">
      <c r="B32" s="65" t="s">
        <v>35</v>
      </c>
      <c r="C32" s="49" t="str">
        <f t="shared" si="6"/>
        <v>NL_RINTLOB_XXX_._C1</v>
      </c>
      <c r="D32" s="49" t="str">
        <f t="shared" si="12"/>
        <v>NL_RMAP_XXX_._C2</v>
      </c>
      <c r="E32" s="49" t="str">
        <f t="shared" si="7"/>
        <v>NL_REXP_GRO_._C3</v>
      </c>
      <c r="F32" s="49" t="str">
        <f t="shared" si="7"/>
        <v>NL_REXP_GRO_._C4</v>
      </c>
      <c r="G32" s="49" t="str">
        <f t="shared" si="7"/>
        <v>NL_REXP_GRO_._C5</v>
      </c>
      <c r="H32" s="49" t="str">
        <f t="shared" si="7"/>
        <v>NL_REXP_GRO_._C6</v>
      </c>
      <c r="I32" s="49" t="str">
        <f t="shared" si="7"/>
        <v>NL_REXP_GRO_._C7</v>
      </c>
      <c r="J32" s="49" t="str">
        <f t="shared" si="7"/>
        <v>NL_REXP_GRO_._C8</v>
      </c>
      <c r="K32" s="49" t="str">
        <f t="shared" si="7"/>
        <v>NL_REXP_GRO_._C9</v>
      </c>
      <c r="L32" s="115"/>
      <c r="M32" s="49" t="str">
        <f t="shared" si="8"/>
        <v>NL_RSCR_GRO_._C11</v>
      </c>
      <c r="N32" s="49" t="str">
        <f t="shared" si="9"/>
        <v>NL_RSPR_GUD_._C12</v>
      </c>
      <c r="O32" s="49" t="str">
        <f t="shared" si="9"/>
        <v>NL_RSPR_GUD_._C13</v>
      </c>
      <c r="P32" s="49" t="str">
        <f t="shared" si="10"/>
        <v>NL_RPCT_GUD_._C14</v>
      </c>
      <c r="Q32" s="49" t="str">
        <f t="shared" si="10"/>
        <v>NL_RPCT_GUD_._C15</v>
      </c>
      <c r="R32" s="49" t="str">
        <f t="shared" si="10"/>
        <v>NL_RPCT_GUD_._C16</v>
      </c>
      <c r="S32" s="49" t="str">
        <f t="shared" si="10"/>
        <v>NL_RPCT_GUD_._C17</v>
      </c>
      <c r="T32" s="49" t="str">
        <f t="shared" si="10"/>
        <v>NL_RPCT_GUD_._C18</v>
      </c>
      <c r="U32" s="49" t="str">
        <f t="shared" si="10"/>
        <v>NL_RPCT_GUD_._C19</v>
      </c>
      <c r="V32" s="49" t="str">
        <f t="shared" si="10"/>
        <v>NL_RPCT_GUD_._C20</v>
      </c>
      <c r="W32" s="49" t="str">
        <f t="shared" si="10"/>
        <v>NL_RPCT_GUD_._C21</v>
      </c>
      <c r="X32" s="49" t="str">
        <f t="shared" si="10"/>
        <v>NL_RPCT_GUD_._C22</v>
      </c>
      <c r="Y32" s="49" t="str">
        <f t="shared" si="10"/>
        <v>NL_RPCT_GUD_._C23</v>
      </c>
      <c r="Z32" s="49" t="str">
        <f t="shared" si="11"/>
        <v>NL_RPCT_GUD_._C24</v>
      </c>
      <c r="AA32" s="49" t="str">
        <f t="shared" si="11"/>
        <v>NL_RPCT_GUD_._C25</v>
      </c>
      <c r="AB32" s="49" t="str">
        <f t="shared" si="11"/>
        <v>NL_RPCT_GUD_._C26</v>
      </c>
      <c r="AC32" s="49" t="str">
        <f t="shared" si="11"/>
        <v>NL_RPCT_GUD_._C27</v>
      </c>
      <c r="AD32" s="49" t="str">
        <f t="shared" si="11"/>
        <v>NL_RPCT_GUD_._C28</v>
      </c>
      <c r="AE32" s="49" t="str">
        <f t="shared" si="11"/>
        <v>NL_RPCT_GUD_._C29</v>
      </c>
      <c r="AF32" s="49" t="str">
        <f t="shared" si="11"/>
        <v>NL_RPCT_GUD_._C30</v>
      </c>
      <c r="AG32" s="49" t="str">
        <f t="shared" si="11"/>
        <v>NL_RPCT_GUD_._C31</v>
      </c>
      <c r="AH32" s="49" t="str">
        <f t="shared" si="11"/>
        <v>NL_RPCT_GUD_._C32</v>
      </c>
      <c r="AI32" s="49" t="str">
        <f t="shared" si="11"/>
        <v>NL_RPCT_GUD_._C33</v>
      </c>
      <c r="AJ32" s="49" t="str">
        <f t="shared" si="11"/>
        <v>NL_RPCT_GUD_._C34</v>
      </c>
      <c r="AK32" s="49" t="str">
        <f t="shared" si="11"/>
        <v>NL_RPCT_GUD_._C35</v>
      </c>
      <c r="AL32" s="49" t="str">
        <f t="shared" si="11"/>
        <v>NL_RPCT_GUD_._C36</v>
      </c>
      <c r="AM32" s="49" t="str">
        <f t="shared" si="11"/>
        <v>NL_RPCT_GUD_._C37</v>
      </c>
      <c r="AN32" s="49" t="str">
        <f t="shared" si="11"/>
        <v>NL_RPCT_GUD_._C38</v>
      </c>
      <c r="AO32" s="49" t="str">
        <f t="shared" si="11"/>
        <v>NL_RPCT_GUD_._C39</v>
      </c>
    </row>
    <row r="33" spans="1:69" x14ac:dyDescent="0.35">
      <c r="B33" s="65" t="s">
        <v>506</v>
      </c>
      <c r="C33" s="49" t="str">
        <f t="shared" si="6"/>
        <v>NL_RINTLOB_XXX_RXX_C1</v>
      </c>
      <c r="D33" s="49" t="str">
        <f t="shared" si="12"/>
        <v>NL_RMAP_XXX_RXX_C2</v>
      </c>
      <c r="E33" s="49" t="str">
        <f t="shared" si="7"/>
        <v>NL_REXP_GRO_RXX_C3</v>
      </c>
      <c r="F33" s="49" t="str">
        <f t="shared" si="7"/>
        <v>NL_REXP_GRO_RXX_C4</v>
      </c>
      <c r="G33" s="49" t="str">
        <f t="shared" si="7"/>
        <v>NL_REXP_GRO_RXX_C5</v>
      </c>
      <c r="H33" s="49" t="str">
        <f t="shared" si="7"/>
        <v>NL_REXP_GRO_RXX_C6</v>
      </c>
      <c r="I33" s="49" t="str">
        <f t="shared" si="7"/>
        <v>NL_REXP_GRO_RXX_C7</v>
      </c>
      <c r="J33" s="49" t="str">
        <f t="shared" si="7"/>
        <v>NL_REXP_GRO_RXX_C8</v>
      </c>
      <c r="K33" s="49" t="str">
        <f t="shared" si="7"/>
        <v>NL_REXP_GRO_RXX_C9</v>
      </c>
      <c r="L33" s="115"/>
      <c r="M33" s="49" t="str">
        <f t="shared" si="8"/>
        <v>NL_RSCR_GRO_RXX_C11</v>
      </c>
      <c r="N33" s="49" t="str">
        <f t="shared" si="9"/>
        <v>NL_RSPR_GUD_RXX_C12</v>
      </c>
      <c r="O33" s="49" t="str">
        <f t="shared" si="9"/>
        <v>NL_RSPR_GUD_RXX_C13</v>
      </c>
      <c r="P33" s="49" t="str">
        <f t="shared" si="10"/>
        <v>NL_RPCT_GUD_RXX_C14</v>
      </c>
      <c r="Q33" s="49" t="str">
        <f t="shared" si="10"/>
        <v>NL_RPCT_GUD_RXX_C15</v>
      </c>
      <c r="R33" s="49" t="str">
        <f t="shared" si="10"/>
        <v>NL_RPCT_GUD_RXX_C16</v>
      </c>
      <c r="S33" s="49" t="str">
        <f t="shared" si="10"/>
        <v>NL_RPCT_GUD_RXX_C17</v>
      </c>
      <c r="T33" s="49" t="str">
        <f t="shared" si="10"/>
        <v>NL_RPCT_GUD_RXX_C18</v>
      </c>
      <c r="U33" s="49" t="str">
        <f t="shared" si="10"/>
        <v>NL_RPCT_GUD_RXX_C19</v>
      </c>
      <c r="V33" s="49" t="str">
        <f t="shared" si="10"/>
        <v>NL_RPCT_GUD_RXX_C20</v>
      </c>
      <c r="W33" s="49" t="str">
        <f t="shared" si="10"/>
        <v>NL_RPCT_GUD_RXX_C21</v>
      </c>
      <c r="X33" s="49" t="str">
        <f t="shared" si="10"/>
        <v>NL_RPCT_GUD_RXX_C22</v>
      </c>
      <c r="Y33" s="49" t="str">
        <f t="shared" si="10"/>
        <v>NL_RPCT_GUD_RXX_C23</v>
      </c>
      <c r="Z33" s="49" t="str">
        <f t="shared" si="11"/>
        <v>NL_RPCT_GUD_RXX_C24</v>
      </c>
      <c r="AA33" s="49" t="str">
        <f t="shared" si="11"/>
        <v>NL_RPCT_GUD_RXX_C25</v>
      </c>
      <c r="AB33" s="49" t="str">
        <f t="shared" si="11"/>
        <v>NL_RPCT_GUD_RXX_C26</v>
      </c>
      <c r="AC33" s="49" t="str">
        <f t="shared" si="11"/>
        <v>NL_RPCT_GUD_RXX_C27</v>
      </c>
      <c r="AD33" s="49" t="str">
        <f t="shared" si="11"/>
        <v>NL_RPCT_GUD_RXX_C28</v>
      </c>
      <c r="AE33" s="49" t="str">
        <f t="shared" si="11"/>
        <v>NL_RPCT_GUD_RXX_C29</v>
      </c>
      <c r="AF33" s="49" t="str">
        <f t="shared" si="11"/>
        <v>NL_RPCT_GUD_RXX_C30</v>
      </c>
      <c r="AG33" s="49" t="str">
        <f t="shared" si="11"/>
        <v>NL_RPCT_GUD_RXX_C31</v>
      </c>
      <c r="AH33" s="49" t="str">
        <f t="shared" si="11"/>
        <v>NL_RPCT_GUD_RXX_C32</v>
      </c>
      <c r="AI33" s="49" t="str">
        <f t="shared" si="11"/>
        <v>NL_RPCT_GUD_RXX_C33</v>
      </c>
      <c r="AJ33" s="49" t="str">
        <f t="shared" si="11"/>
        <v>NL_RPCT_GUD_RXX_C34</v>
      </c>
      <c r="AK33" s="49" t="str">
        <f t="shared" si="11"/>
        <v>NL_RPCT_GUD_RXX_C35</v>
      </c>
      <c r="AL33" s="49" t="str">
        <f t="shared" si="11"/>
        <v>NL_RPCT_GUD_RXX_C36</v>
      </c>
      <c r="AM33" s="49" t="str">
        <f t="shared" si="11"/>
        <v>NL_RPCT_GUD_RXX_C37</v>
      </c>
      <c r="AN33" s="49" t="str">
        <f t="shared" si="11"/>
        <v>NL_RPCT_GUD_RXX_C38</v>
      </c>
      <c r="AO33" s="49" t="str">
        <f t="shared" si="11"/>
        <v>NL_RPCT_GUD_RXX_C39</v>
      </c>
    </row>
    <row r="36" spans="1:69" x14ac:dyDescent="0.35">
      <c r="B36" s="142" t="s">
        <v>39</v>
      </c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</row>
    <row r="37" spans="1:69" x14ac:dyDescent="0.35"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69" ht="49.5" customHeight="1" x14ac:dyDescent="0.35">
      <c r="D38" s="173" t="s">
        <v>40</v>
      </c>
      <c r="E38" s="174"/>
      <c r="F38" s="174"/>
      <c r="G38" s="174"/>
      <c r="H38" s="174"/>
      <c r="I38" s="174"/>
      <c r="J38" s="174"/>
      <c r="K38" s="174"/>
      <c r="L38" s="174"/>
      <c r="M38" s="178"/>
      <c r="N38" s="172" t="s">
        <v>313</v>
      </c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 t="s">
        <v>312</v>
      </c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  <c r="BI38" s="172"/>
      <c r="BJ38" s="172"/>
      <c r="BK38" s="172"/>
      <c r="BL38" s="172"/>
      <c r="BM38" s="172"/>
      <c r="BN38" s="172"/>
      <c r="BO38" s="172"/>
      <c r="BP38" s="172"/>
      <c r="BQ38" s="172"/>
    </row>
    <row r="39" spans="1:69" ht="60" x14ac:dyDescent="0.35">
      <c r="C39" s="49" t="s">
        <v>25</v>
      </c>
      <c r="D39" s="98" t="s">
        <v>34</v>
      </c>
      <c r="E39" s="98" t="s">
        <v>27</v>
      </c>
      <c r="F39" s="98" t="s">
        <v>302</v>
      </c>
      <c r="G39" s="98" t="s">
        <v>28</v>
      </c>
      <c r="H39" s="98" t="s">
        <v>29</v>
      </c>
      <c r="I39" s="98" t="s">
        <v>30</v>
      </c>
      <c r="J39" s="98" t="s">
        <v>31</v>
      </c>
      <c r="K39" s="98" t="s">
        <v>32</v>
      </c>
      <c r="L39" s="98" t="s">
        <v>33</v>
      </c>
      <c r="M39" s="98" t="s">
        <v>53</v>
      </c>
      <c r="N39" s="98" t="s">
        <v>36</v>
      </c>
      <c r="O39" s="98" t="s">
        <v>37</v>
      </c>
      <c r="P39" s="98">
        <v>0.05</v>
      </c>
      <c r="Q39" s="98">
        <v>0.1</v>
      </c>
      <c r="R39" s="98">
        <v>0.15</v>
      </c>
      <c r="S39" s="98">
        <v>0.2</v>
      </c>
      <c r="T39" s="98">
        <v>0.25</v>
      </c>
      <c r="U39" s="98">
        <v>0.3</v>
      </c>
      <c r="V39" s="98">
        <v>0.35</v>
      </c>
      <c r="W39" s="98">
        <v>0.4</v>
      </c>
      <c r="X39" s="98">
        <v>0.45</v>
      </c>
      <c r="Y39" s="98">
        <v>0.5</v>
      </c>
      <c r="Z39" s="98">
        <v>0.55000000000000004</v>
      </c>
      <c r="AA39" s="98">
        <v>0.6</v>
      </c>
      <c r="AB39" s="98">
        <v>0.65</v>
      </c>
      <c r="AC39" s="98">
        <v>0.7</v>
      </c>
      <c r="AD39" s="98">
        <v>0.75</v>
      </c>
      <c r="AE39" s="98">
        <v>0.8</v>
      </c>
      <c r="AF39" s="98">
        <v>0.85</v>
      </c>
      <c r="AG39" s="98">
        <v>0.9</v>
      </c>
      <c r="AH39" s="98">
        <v>0.95</v>
      </c>
      <c r="AI39" s="98">
        <v>0.97499999999999998</v>
      </c>
      <c r="AJ39" s="98">
        <v>0.98</v>
      </c>
      <c r="AK39" s="98">
        <v>0.98499999999999999</v>
      </c>
      <c r="AL39" s="98">
        <v>0.99</v>
      </c>
      <c r="AM39" s="98">
        <v>0.995</v>
      </c>
      <c r="AN39" s="98">
        <v>0.997</v>
      </c>
      <c r="AO39" s="98">
        <v>0.999</v>
      </c>
      <c r="AP39" s="98" t="s">
        <v>36</v>
      </c>
      <c r="AQ39" s="98" t="s">
        <v>37</v>
      </c>
      <c r="AR39" s="98">
        <v>0.05</v>
      </c>
      <c r="AS39" s="98">
        <v>0.1</v>
      </c>
      <c r="AT39" s="98">
        <v>0.15</v>
      </c>
      <c r="AU39" s="98">
        <v>0.2</v>
      </c>
      <c r="AV39" s="98">
        <v>0.25</v>
      </c>
      <c r="AW39" s="98">
        <v>0.3</v>
      </c>
      <c r="AX39" s="98">
        <v>0.35</v>
      </c>
      <c r="AY39" s="98">
        <v>0.4</v>
      </c>
      <c r="AZ39" s="98">
        <v>0.45</v>
      </c>
      <c r="BA39" s="98">
        <v>0.5</v>
      </c>
      <c r="BB39" s="98">
        <v>0.55000000000000004</v>
      </c>
      <c r="BC39" s="98">
        <v>0.6</v>
      </c>
      <c r="BD39" s="98">
        <v>0.65</v>
      </c>
      <c r="BE39" s="98">
        <v>0.7</v>
      </c>
      <c r="BF39" s="98">
        <v>0.75</v>
      </c>
      <c r="BG39" s="98">
        <v>0.8</v>
      </c>
      <c r="BH39" s="98">
        <v>0.85</v>
      </c>
      <c r="BI39" s="98">
        <v>0.9</v>
      </c>
      <c r="BJ39" s="98">
        <v>0.95</v>
      </c>
      <c r="BK39" s="98">
        <v>0.97499999999999998</v>
      </c>
      <c r="BL39" s="98">
        <v>0.98</v>
      </c>
      <c r="BM39" s="98">
        <v>0.98499999999999999</v>
      </c>
      <c r="BN39" s="98">
        <v>0.99</v>
      </c>
      <c r="BO39" s="98">
        <v>0.995</v>
      </c>
      <c r="BP39" s="98">
        <v>0.997</v>
      </c>
      <c r="BQ39" s="98">
        <v>0.999</v>
      </c>
    </row>
    <row r="40" spans="1:69" x14ac:dyDescent="0.35">
      <c r="A40" s="12"/>
      <c r="B40" s="12"/>
      <c r="C40" s="64" t="s">
        <v>357</v>
      </c>
      <c r="D40" s="64" t="s">
        <v>358</v>
      </c>
      <c r="E40" s="64" t="s">
        <v>359</v>
      </c>
      <c r="F40" s="64" t="s">
        <v>360</v>
      </c>
      <c r="G40" s="64" t="s">
        <v>361</v>
      </c>
      <c r="H40" s="64" t="s">
        <v>362</v>
      </c>
      <c r="I40" s="64" t="s">
        <v>363</v>
      </c>
      <c r="J40" s="64" t="s">
        <v>364</v>
      </c>
      <c r="K40" s="64" t="s">
        <v>365</v>
      </c>
      <c r="L40" s="64" t="s">
        <v>366</v>
      </c>
      <c r="M40" s="64" t="s">
        <v>367</v>
      </c>
      <c r="N40" s="64" t="s">
        <v>368</v>
      </c>
      <c r="O40" s="64" t="s">
        <v>369</v>
      </c>
      <c r="P40" s="64" t="s">
        <v>370</v>
      </c>
      <c r="Q40" s="64" t="s">
        <v>371</v>
      </c>
      <c r="R40" s="64" t="s">
        <v>372</v>
      </c>
      <c r="S40" s="64" t="s">
        <v>373</v>
      </c>
      <c r="T40" s="64" t="s">
        <v>374</v>
      </c>
      <c r="U40" s="64" t="s">
        <v>375</v>
      </c>
      <c r="V40" s="64" t="s">
        <v>376</v>
      </c>
      <c r="W40" s="64" t="s">
        <v>377</v>
      </c>
      <c r="X40" s="64" t="s">
        <v>378</v>
      </c>
      <c r="Y40" s="64" t="s">
        <v>379</v>
      </c>
      <c r="Z40" s="64" t="s">
        <v>380</v>
      </c>
      <c r="AA40" s="64" t="s">
        <v>381</v>
      </c>
      <c r="AB40" s="64" t="s">
        <v>382</v>
      </c>
      <c r="AC40" s="64" t="s">
        <v>414</v>
      </c>
      <c r="AD40" s="64" t="s">
        <v>415</v>
      </c>
      <c r="AE40" s="64" t="s">
        <v>416</v>
      </c>
      <c r="AF40" s="64" t="s">
        <v>417</v>
      </c>
      <c r="AG40" s="64" t="s">
        <v>418</v>
      </c>
      <c r="AH40" s="64" t="s">
        <v>419</v>
      </c>
      <c r="AI40" s="64" t="s">
        <v>420</v>
      </c>
      <c r="AJ40" s="64" t="s">
        <v>421</v>
      </c>
      <c r="AK40" s="64" t="s">
        <v>422</v>
      </c>
      <c r="AL40" s="64" t="s">
        <v>423</v>
      </c>
      <c r="AM40" s="64" t="s">
        <v>424</v>
      </c>
      <c r="AN40" s="64" t="s">
        <v>425</v>
      </c>
      <c r="AO40" s="64" t="s">
        <v>432</v>
      </c>
      <c r="AP40" s="64" t="s">
        <v>433</v>
      </c>
      <c r="AQ40" s="64" t="s">
        <v>434</v>
      </c>
      <c r="AR40" s="64" t="s">
        <v>435</v>
      </c>
      <c r="AS40" s="64" t="s">
        <v>436</v>
      </c>
      <c r="AT40" s="64" t="s">
        <v>437</v>
      </c>
      <c r="AU40" s="64" t="s">
        <v>438</v>
      </c>
      <c r="AV40" s="64" t="s">
        <v>439</v>
      </c>
      <c r="AW40" s="64" t="s">
        <v>440</v>
      </c>
      <c r="AX40" s="64" t="s">
        <v>441</v>
      </c>
      <c r="AY40" s="64" t="s">
        <v>442</v>
      </c>
      <c r="AZ40" s="64" t="s">
        <v>443</v>
      </c>
      <c r="BA40" s="64" t="s">
        <v>444</v>
      </c>
      <c r="BB40" s="64" t="s">
        <v>445</v>
      </c>
      <c r="BC40" s="64" t="s">
        <v>446</v>
      </c>
      <c r="BD40" s="64" t="s">
        <v>447</v>
      </c>
      <c r="BE40" s="64" t="s">
        <v>448</v>
      </c>
      <c r="BF40" s="64" t="s">
        <v>449</v>
      </c>
      <c r="BG40" s="64" t="s">
        <v>450</v>
      </c>
      <c r="BH40" s="64" t="s">
        <v>451</v>
      </c>
      <c r="BI40" s="64" t="s">
        <v>452</v>
      </c>
      <c r="BJ40" s="64" t="s">
        <v>453</v>
      </c>
      <c r="BK40" s="64" t="s">
        <v>454</v>
      </c>
      <c r="BL40" s="64" t="s">
        <v>455</v>
      </c>
      <c r="BM40" s="64" t="s">
        <v>456</v>
      </c>
      <c r="BN40" s="64" t="s">
        <v>457</v>
      </c>
      <c r="BO40" s="64" t="s">
        <v>458</v>
      </c>
      <c r="BP40" s="64" t="s">
        <v>459</v>
      </c>
      <c r="BQ40" s="64" t="s">
        <v>460</v>
      </c>
    </row>
    <row r="41" spans="1:69" ht="29" x14ac:dyDescent="0.35">
      <c r="A41" s="12"/>
      <c r="B41" s="65" t="s">
        <v>383</v>
      </c>
      <c r="C41" s="114" t="s">
        <v>311</v>
      </c>
      <c r="D41" s="115"/>
      <c r="E41" s="49" t="str">
        <f>"NL_REXP_NET_" &amp; $B41 &amp; "_" &amp; E$40</f>
        <v>NL_REXP_NET_R1_C3</v>
      </c>
      <c r="F41" s="49" t="str">
        <f>"NL_REXP_NET_" &amp; $B41 &amp; "_" &amp; F$40</f>
        <v>NL_REXP_NET_R1_C4</v>
      </c>
      <c r="G41" s="49" t="str">
        <f>"NL_REXP_NET_" &amp; $B41 &amp; "_" &amp; G$40</f>
        <v>NL_REXP_NET_R1_C5</v>
      </c>
      <c r="H41" s="115"/>
      <c r="I41" s="49" t="str">
        <f>"NL_REXP_NET_" &amp; $B41 &amp; "_" &amp; I$40</f>
        <v>NL_REXP_NET_R1_C7</v>
      </c>
      <c r="J41" s="115"/>
      <c r="K41" s="49" t="str">
        <f>"NL_REXP_NET_" &amp; $B41 &amp; "_" &amp; K$40</f>
        <v>NL_REXP_NET_R1_C9</v>
      </c>
      <c r="L41" s="49" t="str">
        <f>"NL_REXP_NET_" &amp; $B41 &amp; "_" &amp; L$40</f>
        <v>NL_REXP_NET_R1_C10</v>
      </c>
      <c r="M41" s="49" t="str">
        <f>"NL_RSCR_NET_" &amp; $B41 &amp; "_" &amp; M$40</f>
        <v>NL_RSCR_NET_R1_C11</v>
      </c>
      <c r="N41" s="49" t="str">
        <f>"NL_RSPR_NDI_" &amp; $B41 &amp; "_" &amp; N$40</f>
        <v>NL_RSPR_NDI_R1_C12</v>
      </c>
      <c r="O41" s="49" t="str">
        <f t="shared" ref="O41" si="13">"NL_RSPR_NDI_" &amp; $B41 &amp; "_" &amp; O$40</f>
        <v>NL_RSPR_NDI_R1_C13</v>
      </c>
      <c r="P41" s="49" t="str">
        <f>"NL_RPCT_NDI_" &amp; $B41 &amp; "_" &amp; P$40</f>
        <v>NL_RPCT_NDI_R1_C14</v>
      </c>
      <c r="Q41" s="49" t="str">
        <f t="shared" ref="Q41:AO41" si="14">"NL_RPCT_NDI_" &amp; $B41 &amp; "_" &amp; Q$40</f>
        <v>NL_RPCT_NDI_R1_C15</v>
      </c>
      <c r="R41" s="49" t="str">
        <f t="shared" si="14"/>
        <v>NL_RPCT_NDI_R1_C16</v>
      </c>
      <c r="S41" s="49" t="str">
        <f t="shared" si="14"/>
        <v>NL_RPCT_NDI_R1_C17</v>
      </c>
      <c r="T41" s="49" t="str">
        <f t="shared" si="14"/>
        <v>NL_RPCT_NDI_R1_C18</v>
      </c>
      <c r="U41" s="49" t="str">
        <f t="shared" si="14"/>
        <v>NL_RPCT_NDI_R1_C19</v>
      </c>
      <c r="V41" s="49" t="str">
        <f t="shared" si="14"/>
        <v>NL_RPCT_NDI_R1_C20</v>
      </c>
      <c r="W41" s="49" t="str">
        <f t="shared" si="14"/>
        <v>NL_RPCT_NDI_R1_C21</v>
      </c>
      <c r="X41" s="49" t="str">
        <f t="shared" si="14"/>
        <v>NL_RPCT_NDI_R1_C22</v>
      </c>
      <c r="Y41" s="49" t="str">
        <f t="shared" si="14"/>
        <v>NL_RPCT_NDI_R1_C23</v>
      </c>
      <c r="Z41" s="49" t="str">
        <f t="shared" si="14"/>
        <v>NL_RPCT_NDI_R1_C24</v>
      </c>
      <c r="AA41" s="49" t="str">
        <f t="shared" si="14"/>
        <v>NL_RPCT_NDI_R1_C25</v>
      </c>
      <c r="AB41" s="49" t="str">
        <f t="shared" si="14"/>
        <v>NL_RPCT_NDI_R1_C26</v>
      </c>
      <c r="AC41" s="49" t="str">
        <f t="shared" si="14"/>
        <v>NL_RPCT_NDI_R1_C27</v>
      </c>
      <c r="AD41" s="49" t="str">
        <f t="shared" si="14"/>
        <v>NL_RPCT_NDI_R1_C28</v>
      </c>
      <c r="AE41" s="49" t="str">
        <f t="shared" si="14"/>
        <v>NL_RPCT_NDI_R1_C29</v>
      </c>
      <c r="AF41" s="49" t="str">
        <f t="shared" si="14"/>
        <v>NL_RPCT_NDI_R1_C30</v>
      </c>
      <c r="AG41" s="49" t="str">
        <f t="shared" si="14"/>
        <v>NL_RPCT_NDI_R1_C31</v>
      </c>
      <c r="AH41" s="49" t="str">
        <f t="shared" si="14"/>
        <v>NL_RPCT_NDI_R1_C32</v>
      </c>
      <c r="AI41" s="49" t="str">
        <f t="shared" si="14"/>
        <v>NL_RPCT_NDI_R1_C33</v>
      </c>
      <c r="AJ41" s="49" t="str">
        <f t="shared" si="14"/>
        <v>NL_RPCT_NDI_R1_C34</v>
      </c>
      <c r="AK41" s="49" t="str">
        <f t="shared" si="14"/>
        <v>NL_RPCT_NDI_R1_C35</v>
      </c>
      <c r="AL41" s="49" t="str">
        <f t="shared" si="14"/>
        <v>NL_RPCT_NDI_R1_C36</v>
      </c>
      <c r="AM41" s="49" t="str">
        <f t="shared" si="14"/>
        <v>NL_RPCT_NDI_R1_C37</v>
      </c>
      <c r="AN41" s="49" t="str">
        <f t="shared" si="14"/>
        <v>NL_RPCT_NDI_R1_C38</v>
      </c>
      <c r="AO41" s="49" t="str">
        <f t="shared" si="14"/>
        <v>NL_RPCT_NDI_R1_C39</v>
      </c>
      <c r="AP41" s="49" t="str">
        <f>"NL_RSPR_NUD_" &amp; $B41 &amp; "_" &amp; AP$40</f>
        <v>NL_RSPR_NUD_R1_C40</v>
      </c>
      <c r="AQ41" s="49" t="str">
        <f>"NL_RSPR_NUD_" &amp; $B41 &amp; "_" &amp; AQ$40</f>
        <v>NL_RSPR_NUD_R1_C41</v>
      </c>
      <c r="AR41" s="49" t="str">
        <f t="shared" ref="AR41:BQ41" si="15">"NL_RPCT_NUD_" &amp; $B41 &amp; "_" &amp; AR$40</f>
        <v>NL_RPCT_NUD_R1_C42</v>
      </c>
      <c r="AS41" s="49" t="str">
        <f t="shared" si="15"/>
        <v>NL_RPCT_NUD_R1_C43</v>
      </c>
      <c r="AT41" s="49" t="str">
        <f t="shared" si="15"/>
        <v>NL_RPCT_NUD_R1_C44</v>
      </c>
      <c r="AU41" s="49" t="str">
        <f t="shared" si="15"/>
        <v>NL_RPCT_NUD_R1_C45</v>
      </c>
      <c r="AV41" s="49" t="str">
        <f t="shared" si="15"/>
        <v>NL_RPCT_NUD_R1_C46</v>
      </c>
      <c r="AW41" s="49" t="str">
        <f t="shared" si="15"/>
        <v>NL_RPCT_NUD_R1_C47</v>
      </c>
      <c r="AX41" s="49" t="str">
        <f t="shared" si="15"/>
        <v>NL_RPCT_NUD_R1_C48</v>
      </c>
      <c r="AY41" s="49" t="str">
        <f t="shared" si="15"/>
        <v>NL_RPCT_NUD_R1_C49</v>
      </c>
      <c r="AZ41" s="49" t="str">
        <f t="shared" si="15"/>
        <v>NL_RPCT_NUD_R1_C50</v>
      </c>
      <c r="BA41" s="49" t="str">
        <f t="shared" si="15"/>
        <v>NL_RPCT_NUD_R1_C51</v>
      </c>
      <c r="BB41" s="49" t="str">
        <f t="shared" si="15"/>
        <v>NL_RPCT_NUD_R1_C52</v>
      </c>
      <c r="BC41" s="49" t="str">
        <f t="shared" si="15"/>
        <v>NL_RPCT_NUD_R1_C53</v>
      </c>
      <c r="BD41" s="49" t="str">
        <f t="shared" si="15"/>
        <v>NL_RPCT_NUD_R1_C54</v>
      </c>
      <c r="BE41" s="49" t="str">
        <f t="shared" si="15"/>
        <v>NL_RPCT_NUD_R1_C55</v>
      </c>
      <c r="BF41" s="49" t="str">
        <f t="shared" si="15"/>
        <v>NL_RPCT_NUD_R1_C56</v>
      </c>
      <c r="BG41" s="49" t="str">
        <f t="shared" si="15"/>
        <v>NL_RPCT_NUD_R1_C57</v>
      </c>
      <c r="BH41" s="49" t="str">
        <f t="shared" si="15"/>
        <v>NL_RPCT_NUD_R1_C58</v>
      </c>
      <c r="BI41" s="49" t="str">
        <f t="shared" si="15"/>
        <v>NL_RPCT_NUD_R1_C59</v>
      </c>
      <c r="BJ41" s="49" t="str">
        <f t="shared" si="15"/>
        <v>NL_RPCT_NUD_R1_C60</v>
      </c>
      <c r="BK41" s="49" t="str">
        <f t="shared" si="15"/>
        <v>NL_RPCT_NUD_R1_C61</v>
      </c>
      <c r="BL41" s="49" t="str">
        <f t="shared" si="15"/>
        <v>NL_RPCT_NUD_R1_C62</v>
      </c>
      <c r="BM41" s="49" t="str">
        <f t="shared" si="15"/>
        <v>NL_RPCT_NUD_R1_C63</v>
      </c>
      <c r="BN41" s="49" t="str">
        <f t="shared" si="15"/>
        <v>NL_RPCT_NUD_R1_C64</v>
      </c>
      <c r="BO41" s="49" t="str">
        <f t="shared" si="15"/>
        <v>NL_RPCT_NUD_R1_C65</v>
      </c>
      <c r="BP41" s="49" t="str">
        <f t="shared" si="15"/>
        <v>NL_RPCT_NUD_R1_C66</v>
      </c>
      <c r="BQ41" s="49" t="str">
        <f t="shared" si="15"/>
        <v>NL_RPCT_NUD_R1_C67</v>
      </c>
    </row>
    <row r="42" spans="1:69" x14ac:dyDescent="0.3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</row>
    <row r="43" spans="1:69" x14ac:dyDescent="0.35">
      <c r="A43" s="12"/>
      <c r="B43" s="65" t="s">
        <v>384</v>
      </c>
      <c r="C43" s="49" t="str">
        <f>"NL_RSIILOB_XXX_" &amp; $B43 &amp; "_" &amp; C$40</f>
        <v>NL_RSIILOB_XXX_R2_C1</v>
      </c>
      <c r="D43" s="115"/>
      <c r="E43" s="49" t="str">
        <f t="shared" ref="E43:K47" si="16">"NL_REXP_NET_" &amp; $B43 &amp; "_" &amp; E$40</f>
        <v>NL_REXP_NET_R2_C3</v>
      </c>
      <c r="F43" s="49" t="str">
        <f t="shared" si="16"/>
        <v>NL_REXP_NET_R2_C4</v>
      </c>
      <c r="G43" s="49" t="str">
        <f t="shared" si="16"/>
        <v>NL_REXP_NET_R2_C5</v>
      </c>
      <c r="H43" s="49" t="str">
        <f t="shared" si="16"/>
        <v>NL_REXP_NET_R2_C6</v>
      </c>
      <c r="I43" s="49" t="str">
        <f t="shared" si="16"/>
        <v>NL_REXP_NET_R2_C7</v>
      </c>
      <c r="J43" s="49" t="str">
        <f t="shared" si="16"/>
        <v>NL_REXP_NET_R2_C8</v>
      </c>
      <c r="K43" s="49" t="str">
        <f t="shared" si="16"/>
        <v>NL_REXP_NET_R2_C9</v>
      </c>
      <c r="L43" s="115"/>
      <c r="M43" s="49" t="str">
        <f>"NL_RSCR_NET_" &amp; $B43 &amp; "_" &amp; M$40</f>
        <v>NL_RSCR_NET_R2_C11</v>
      </c>
      <c r="N43" s="49" t="str">
        <f t="shared" ref="N43:O55" si="17">"NL_RSPR_NDI_" &amp; $B43 &amp; "_" &amp; N$40</f>
        <v>NL_RSPR_NDI_R2_C12</v>
      </c>
      <c r="O43" s="49" t="str">
        <f t="shared" si="17"/>
        <v>NL_RSPR_NDI_R2_C13</v>
      </c>
      <c r="P43" s="49" t="str">
        <f t="shared" ref="P43:AE47" si="18">"NL_RPCT_NDI_" &amp; $B43 &amp; "_" &amp; P$40</f>
        <v>NL_RPCT_NDI_R2_C14</v>
      </c>
      <c r="Q43" s="49" t="str">
        <f t="shared" si="18"/>
        <v>NL_RPCT_NDI_R2_C15</v>
      </c>
      <c r="R43" s="49" t="str">
        <f t="shared" si="18"/>
        <v>NL_RPCT_NDI_R2_C16</v>
      </c>
      <c r="S43" s="49" t="str">
        <f t="shared" si="18"/>
        <v>NL_RPCT_NDI_R2_C17</v>
      </c>
      <c r="T43" s="49" t="str">
        <f t="shared" si="18"/>
        <v>NL_RPCT_NDI_R2_C18</v>
      </c>
      <c r="U43" s="49" t="str">
        <f t="shared" si="18"/>
        <v>NL_RPCT_NDI_R2_C19</v>
      </c>
      <c r="V43" s="49" t="str">
        <f t="shared" si="18"/>
        <v>NL_RPCT_NDI_R2_C20</v>
      </c>
      <c r="W43" s="49" t="str">
        <f t="shared" si="18"/>
        <v>NL_RPCT_NDI_R2_C21</v>
      </c>
      <c r="X43" s="49" t="str">
        <f t="shared" si="18"/>
        <v>NL_RPCT_NDI_R2_C22</v>
      </c>
      <c r="Y43" s="49" t="str">
        <f t="shared" si="18"/>
        <v>NL_RPCT_NDI_R2_C23</v>
      </c>
      <c r="Z43" s="49" t="str">
        <f t="shared" si="18"/>
        <v>NL_RPCT_NDI_R2_C24</v>
      </c>
      <c r="AA43" s="49" t="str">
        <f t="shared" si="18"/>
        <v>NL_RPCT_NDI_R2_C25</v>
      </c>
      <c r="AB43" s="49" t="str">
        <f t="shared" si="18"/>
        <v>NL_RPCT_NDI_R2_C26</v>
      </c>
      <c r="AC43" s="49" t="str">
        <f t="shared" si="18"/>
        <v>NL_RPCT_NDI_R2_C27</v>
      </c>
      <c r="AD43" s="49" t="str">
        <f t="shared" si="18"/>
        <v>NL_RPCT_NDI_R2_C28</v>
      </c>
      <c r="AE43" s="49" t="str">
        <f t="shared" si="18"/>
        <v>NL_RPCT_NDI_R2_C29</v>
      </c>
      <c r="AF43" s="49" t="str">
        <f t="shared" ref="AF43:AO47" si="19">"NL_RPCT_NDI_" &amp; $B43 &amp; "_" &amp; AF$40</f>
        <v>NL_RPCT_NDI_R2_C30</v>
      </c>
      <c r="AG43" s="49" t="str">
        <f t="shared" si="19"/>
        <v>NL_RPCT_NDI_R2_C31</v>
      </c>
      <c r="AH43" s="49" t="str">
        <f t="shared" si="19"/>
        <v>NL_RPCT_NDI_R2_C32</v>
      </c>
      <c r="AI43" s="49" t="str">
        <f t="shared" si="19"/>
        <v>NL_RPCT_NDI_R2_C33</v>
      </c>
      <c r="AJ43" s="49" t="str">
        <f t="shared" si="19"/>
        <v>NL_RPCT_NDI_R2_C34</v>
      </c>
      <c r="AK43" s="49" t="str">
        <f t="shared" si="19"/>
        <v>NL_RPCT_NDI_R2_C35</v>
      </c>
      <c r="AL43" s="49" t="str">
        <f t="shared" si="19"/>
        <v>NL_RPCT_NDI_R2_C36</v>
      </c>
      <c r="AM43" s="49" t="str">
        <f t="shared" si="19"/>
        <v>NL_RPCT_NDI_R2_C37</v>
      </c>
      <c r="AN43" s="49" t="str">
        <f t="shared" si="19"/>
        <v>NL_RPCT_NDI_R2_C38</v>
      </c>
      <c r="AO43" s="49" t="str">
        <f t="shared" si="19"/>
        <v>NL_RPCT_NDI_R2_C39</v>
      </c>
      <c r="AP43" s="49" t="str">
        <f t="shared" ref="AP43:AQ47" si="20">"NL_RSPR_NUD_" &amp; $B43 &amp; "_" &amp; AP$40</f>
        <v>NL_RSPR_NUD_R2_C40</v>
      </c>
      <c r="AQ43" s="49" t="str">
        <f t="shared" si="20"/>
        <v>NL_RSPR_NUD_R2_C41</v>
      </c>
      <c r="AR43" s="49" t="str">
        <f t="shared" ref="AR43:BQ47" si="21">"NL_RPCT_NUD_" &amp; $B43 &amp; "_" &amp; AR$40</f>
        <v>NL_RPCT_NUD_R2_C42</v>
      </c>
      <c r="AS43" s="49" t="str">
        <f t="shared" si="21"/>
        <v>NL_RPCT_NUD_R2_C43</v>
      </c>
      <c r="AT43" s="49" t="str">
        <f t="shared" si="21"/>
        <v>NL_RPCT_NUD_R2_C44</v>
      </c>
      <c r="AU43" s="49" t="str">
        <f t="shared" si="21"/>
        <v>NL_RPCT_NUD_R2_C45</v>
      </c>
      <c r="AV43" s="49" t="str">
        <f t="shared" si="21"/>
        <v>NL_RPCT_NUD_R2_C46</v>
      </c>
      <c r="AW43" s="49" t="str">
        <f t="shared" si="21"/>
        <v>NL_RPCT_NUD_R2_C47</v>
      </c>
      <c r="AX43" s="49" t="str">
        <f t="shared" si="21"/>
        <v>NL_RPCT_NUD_R2_C48</v>
      </c>
      <c r="AY43" s="49" t="str">
        <f t="shared" si="21"/>
        <v>NL_RPCT_NUD_R2_C49</v>
      </c>
      <c r="AZ43" s="49" t="str">
        <f t="shared" si="21"/>
        <v>NL_RPCT_NUD_R2_C50</v>
      </c>
      <c r="BA43" s="49" t="str">
        <f t="shared" si="21"/>
        <v>NL_RPCT_NUD_R2_C51</v>
      </c>
      <c r="BB43" s="49" t="str">
        <f t="shared" si="21"/>
        <v>NL_RPCT_NUD_R2_C52</v>
      </c>
      <c r="BC43" s="49" t="str">
        <f t="shared" si="21"/>
        <v>NL_RPCT_NUD_R2_C53</v>
      </c>
      <c r="BD43" s="49" t="str">
        <f t="shared" si="21"/>
        <v>NL_RPCT_NUD_R2_C54</v>
      </c>
      <c r="BE43" s="49" t="str">
        <f t="shared" si="21"/>
        <v>NL_RPCT_NUD_R2_C55</v>
      </c>
      <c r="BF43" s="49" t="str">
        <f t="shared" si="21"/>
        <v>NL_RPCT_NUD_R2_C56</v>
      </c>
      <c r="BG43" s="49" t="str">
        <f t="shared" si="21"/>
        <v>NL_RPCT_NUD_R2_C57</v>
      </c>
      <c r="BH43" s="49" t="str">
        <f t="shared" si="21"/>
        <v>NL_RPCT_NUD_R2_C58</v>
      </c>
      <c r="BI43" s="49" t="str">
        <f t="shared" si="21"/>
        <v>NL_RPCT_NUD_R2_C59</v>
      </c>
      <c r="BJ43" s="49" t="str">
        <f t="shared" si="21"/>
        <v>NL_RPCT_NUD_R2_C60</v>
      </c>
      <c r="BK43" s="49" t="str">
        <f t="shared" si="21"/>
        <v>NL_RPCT_NUD_R2_C61</v>
      </c>
      <c r="BL43" s="49" t="str">
        <f t="shared" si="21"/>
        <v>NL_RPCT_NUD_R2_C62</v>
      </c>
      <c r="BM43" s="49" t="str">
        <f t="shared" si="21"/>
        <v>NL_RPCT_NUD_R2_C63</v>
      </c>
      <c r="BN43" s="49" t="str">
        <f t="shared" si="21"/>
        <v>NL_RPCT_NUD_R2_C64</v>
      </c>
      <c r="BO43" s="49" t="str">
        <f t="shared" si="21"/>
        <v>NL_RPCT_NUD_R2_C65</v>
      </c>
      <c r="BP43" s="49" t="str">
        <f t="shared" si="21"/>
        <v>NL_RPCT_NUD_R2_C66</v>
      </c>
      <c r="BQ43" s="49" t="str">
        <f t="shared" si="21"/>
        <v>NL_RPCT_NUD_R2_C67</v>
      </c>
    </row>
    <row r="44" spans="1:69" x14ac:dyDescent="0.35">
      <c r="A44" s="12"/>
      <c r="B44" s="65" t="s">
        <v>385</v>
      </c>
      <c r="C44" s="49" t="str">
        <f>"NL_RSIILOB_XXX_" &amp; $B44 &amp; "_" &amp; C$40</f>
        <v>NL_RSIILOB_XXX_R3_C1</v>
      </c>
      <c r="D44" s="115"/>
      <c r="E44" s="49" t="str">
        <f t="shared" si="16"/>
        <v>NL_REXP_NET_R3_C3</v>
      </c>
      <c r="F44" s="49" t="str">
        <f t="shared" si="16"/>
        <v>NL_REXP_NET_R3_C4</v>
      </c>
      <c r="G44" s="49" t="str">
        <f t="shared" si="16"/>
        <v>NL_REXP_NET_R3_C5</v>
      </c>
      <c r="H44" s="49" t="str">
        <f t="shared" si="16"/>
        <v>NL_REXP_NET_R3_C6</v>
      </c>
      <c r="I44" s="49" t="str">
        <f t="shared" si="16"/>
        <v>NL_REXP_NET_R3_C7</v>
      </c>
      <c r="J44" s="49" t="str">
        <f t="shared" si="16"/>
        <v>NL_REXP_NET_R3_C8</v>
      </c>
      <c r="K44" s="49" t="str">
        <f t="shared" si="16"/>
        <v>NL_REXP_NET_R3_C9</v>
      </c>
      <c r="L44" s="115"/>
      <c r="M44" s="49" t="str">
        <f>"NL_RSCR_NET_" &amp; $B44 &amp; "_" &amp; M$40</f>
        <v>NL_RSCR_NET_R3_C11</v>
      </c>
      <c r="N44" s="49" t="str">
        <f t="shared" si="17"/>
        <v>NL_RSPR_NDI_R3_C12</v>
      </c>
      <c r="O44" s="49" t="str">
        <f t="shared" si="17"/>
        <v>NL_RSPR_NDI_R3_C13</v>
      </c>
      <c r="P44" s="49" t="str">
        <f t="shared" si="18"/>
        <v>NL_RPCT_NDI_R3_C14</v>
      </c>
      <c r="Q44" s="49" t="str">
        <f t="shared" si="18"/>
        <v>NL_RPCT_NDI_R3_C15</v>
      </c>
      <c r="R44" s="49" t="str">
        <f t="shared" si="18"/>
        <v>NL_RPCT_NDI_R3_C16</v>
      </c>
      <c r="S44" s="49" t="str">
        <f t="shared" si="18"/>
        <v>NL_RPCT_NDI_R3_C17</v>
      </c>
      <c r="T44" s="49" t="str">
        <f t="shared" si="18"/>
        <v>NL_RPCT_NDI_R3_C18</v>
      </c>
      <c r="U44" s="49" t="str">
        <f t="shared" si="18"/>
        <v>NL_RPCT_NDI_R3_C19</v>
      </c>
      <c r="V44" s="49" t="str">
        <f t="shared" si="18"/>
        <v>NL_RPCT_NDI_R3_C20</v>
      </c>
      <c r="W44" s="49" t="str">
        <f t="shared" si="18"/>
        <v>NL_RPCT_NDI_R3_C21</v>
      </c>
      <c r="X44" s="49" t="str">
        <f t="shared" si="18"/>
        <v>NL_RPCT_NDI_R3_C22</v>
      </c>
      <c r="Y44" s="49" t="str">
        <f t="shared" si="18"/>
        <v>NL_RPCT_NDI_R3_C23</v>
      </c>
      <c r="Z44" s="49" t="str">
        <f t="shared" si="18"/>
        <v>NL_RPCT_NDI_R3_C24</v>
      </c>
      <c r="AA44" s="49" t="str">
        <f t="shared" si="18"/>
        <v>NL_RPCT_NDI_R3_C25</v>
      </c>
      <c r="AB44" s="49" t="str">
        <f t="shared" si="18"/>
        <v>NL_RPCT_NDI_R3_C26</v>
      </c>
      <c r="AC44" s="49" t="str">
        <f t="shared" si="18"/>
        <v>NL_RPCT_NDI_R3_C27</v>
      </c>
      <c r="AD44" s="49" t="str">
        <f t="shared" si="18"/>
        <v>NL_RPCT_NDI_R3_C28</v>
      </c>
      <c r="AE44" s="49" t="str">
        <f t="shared" si="18"/>
        <v>NL_RPCT_NDI_R3_C29</v>
      </c>
      <c r="AF44" s="49" t="str">
        <f t="shared" si="19"/>
        <v>NL_RPCT_NDI_R3_C30</v>
      </c>
      <c r="AG44" s="49" t="str">
        <f t="shared" si="19"/>
        <v>NL_RPCT_NDI_R3_C31</v>
      </c>
      <c r="AH44" s="49" t="str">
        <f t="shared" si="19"/>
        <v>NL_RPCT_NDI_R3_C32</v>
      </c>
      <c r="AI44" s="49" t="str">
        <f t="shared" si="19"/>
        <v>NL_RPCT_NDI_R3_C33</v>
      </c>
      <c r="AJ44" s="49" t="str">
        <f t="shared" si="19"/>
        <v>NL_RPCT_NDI_R3_C34</v>
      </c>
      <c r="AK44" s="49" t="str">
        <f t="shared" si="19"/>
        <v>NL_RPCT_NDI_R3_C35</v>
      </c>
      <c r="AL44" s="49" t="str">
        <f t="shared" si="19"/>
        <v>NL_RPCT_NDI_R3_C36</v>
      </c>
      <c r="AM44" s="49" t="str">
        <f t="shared" si="19"/>
        <v>NL_RPCT_NDI_R3_C37</v>
      </c>
      <c r="AN44" s="49" t="str">
        <f t="shared" si="19"/>
        <v>NL_RPCT_NDI_R3_C38</v>
      </c>
      <c r="AO44" s="49" t="str">
        <f t="shared" si="19"/>
        <v>NL_RPCT_NDI_R3_C39</v>
      </c>
      <c r="AP44" s="49" t="str">
        <f t="shared" si="20"/>
        <v>NL_RSPR_NUD_R3_C40</v>
      </c>
      <c r="AQ44" s="49" t="str">
        <f t="shared" si="20"/>
        <v>NL_RSPR_NUD_R3_C41</v>
      </c>
      <c r="AR44" s="49" t="str">
        <f t="shared" si="21"/>
        <v>NL_RPCT_NUD_R3_C42</v>
      </c>
      <c r="AS44" s="49" t="str">
        <f t="shared" si="21"/>
        <v>NL_RPCT_NUD_R3_C43</v>
      </c>
      <c r="AT44" s="49" t="str">
        <f t="shared" si="21"/>
        <v>NL_RPCT_NUD_R3_C44</v>
      </c>
      <c r="AU44" s="49" t="str">
        <f t="shared" si="21"/>
        <v>NL_RPCT_NUD_R3_C45</v>
      </c>
      <c r="AV44" s="49" t="str">
        <f t="shared" si="21"/>
        <v>NL_RPCT_NUD_R3_C46</v>
      </c>
      <c r="AW44" s="49" t="str">
        <f t="shared" si="21"/>
        <v>NL_RPCT_NUD_R3_C47</v>
      </c>
      <c r="AX44" s="49" t="str">
        <f t="shared" si="21"/>
        <v>NL_RPCT_NUD_R3_C48</v>
      </c>
      <c r="AY44" s="49" t="str">
        <f t="shared" si="21"/>
        <v>NL_RPCT_NUD_R3_C49</v>
      </c>
      <c r="AZ44" s="49" t="str">
        <f t="shared" si="21"/>
        <v>NL_RPCT_NUD_R3_C50</v>
      </c>
      <c r="BA44" s="49" t="str">
        <f t="shared" si="21"/>
        <v>NL_RPCT_NUD_R3_C51</v>
      </c>
      <c r="BB44" s="49" t="str">
        <f t="shared" si="21"/>
        <v>NL_RPCT_NUD_R3_C52</v>
      </c>
      <c r="BC44" s="49" t="str">
        <f t="shared" si="21"/>
        <v>NL_RPCT_NUD_R3_C53</v>
      </c>
      <c r="BD44" s="49" t="str">
        <f t="shared" si="21"/>
        <v>NL_RPCT_NUD_R3_C54</v>
      </c>
      <c r="BE44" s="49" t="str">
        <f t="shared" si="21"/>
        <v>NL_RPCT_NUD_R3_C55</v>
      </c>
      <c r="BF44" s="49" t="str">
        <f t="shared" si="21"/>
        <v>NL_RPCT_NUD_R3_C56</v>
      </c>
      <c r="BG44" s="49" t="str">
        <f t="shared" si="21"/>
        <v>NL_RPCT_NUD_R3_C57</v>
      </c>
      <c r="BH44" s="49" t="str">
        <f t="shared" si="21"/>
        <v>NL_RPCT_NUD_R3_C58</v>
      </c>
      <c r="BI44" s="49" t="str">
        <f t="shared" si="21"/>
        <v>NL_RPCT_NUD_R3_C59</v>
      </c>
      <c r="BJ44" s="49" t="str">
        <f t="shared" si="21"/>
        <v>NL_RPCT_NUD_R3_C60</v>
      </c>
      <c r="BK44" s="49" t="str">
        <f t="shared" si="21"/>
        <v>NL_RPCT_NUD_R3_C61</v>
      </c>
      <c r="BL44" s="49" t="str">
        <f t="shared" si="21"/>
        <v>NL_RPCT_NUD_R3_C62</v>
      </c>
      <c r="BM44" s="49" t="str">
        <f t="shared" si="21"/>
        <v>NL_RPCT_NUD_R3_C63</v>
      </c>
      <c r="BN44" s="49" t="str">
        <f t="shared" si="21"/>
        <v>NL_RPCT_NUD_R3_C64</v>
      </c>
      <c r="BO44" s="49" t="str">
        <f t="shared" si="21"/>
        <v>NL_RPCT_NUD_R3_C65</v>
      </c>
      <c r="BP44" s="49" t="str">
        <f t="shared" si="21"/>
        <v>NL_RPCT_NUD_R3_C66</v>
      </c>
      <c r="BQ44" s="49" t="str">
        <f t="shared" si="21"/>
        <v>NL_RPCT_NUD_R3_C67</v>
      </c>
    </row>
    <row r="45" spans="1:69" x14ac:dyDescent="0.35">
      <c r="A45" s="12"/>
      <c r="B45" s="65" t="s">
        <v>35</v>
      </c>
      <c r="C45" s="49" t="str">
        <f>"NL_RSIILOB_XXX_" &amp; $B45 &amp; "_" &amp; C$40</f>
        <v>NL_RSIILOB_XXX_._C1</v>
      </c>
      <c r="D45" s="115"/>
      <c r="E45" s="49" t="str">
        <f t="shared" si="16"/>
        <v>NL_REXP_NET_._C3</v>
      </c>
      <c r="F45" s="49" t="str">
        <f t="shared" si="16"/>
        <v>NL_REXP_NET_._C4</v>
      </c>
      <c r="G45" s="49" t="str">
        <f t="shared" si="16"/>
        <v>NL_REXP_NET_._C5</v>
      </c>
      <c r="H45" s="49" t="str">
        <f t="shared" si="16"/>
        <v>NL_REXP_NET_._C6</v>
      </c>
      <c r="I45" s="49" t="str">
        <f t="shared" si="16"/>
        <v>NL_REXP_NET_._C7</v>
      </c>
      <c r="J45" s="49" t="str">
        <f t="shared" si="16"/>
        <v>NL_REXP_NET_._C8</v>
      </c>
      <c r="K45" s="49" t="str">
        <f t="shared" si="16"/>
        <v>NL_REXP_NET_._C9</v>
      </c>
      <c r="L45" s="115"/>
      <c r="M45" s="49" t="str">
        <f>"NL_RSCR_NET_" &amp; $B45 &amp; "_" &amp; M$40</f>
        <v>NL_RSCR_NET_._C11</v>
      </c>
      <c r="N45" s="49" t="str">
        <f t="shared" si="17"/>
        <v>NL_RSPR_NDI_._C12</v>
      </c>
      <c r="O45" s="49" t="str">
        <f t="shared" si="17"/>
        <v>NL_RSPR_NDI_._C13</v>
      </c>
      <c r="P45" s="49" t="str">
        <f t="shared" si="18"/>
        <v>NL_RPCT_NDI_._C14</v>
      </c>
      <c r="Q45" s="49" t="str">
        <f t="shared" si="18"/>
        <v>NL_RPCT_NDI_._C15</v>
      </c>
      <c r="R45" s="49" t="str">
        <f t="shared" si="18"/>
        <v>NL_RPCT_NDI_._C16</v>
      </c>
      <c r="S45" s="49" t="str">
        <f t="shared" si="18"/>
        <v>NL_RPCT_NDI_._C17</v>
      </c>
      <c r="T45" s="49" t="str">
        <f t="shared" si="18"/>
        <v>NL_RPCT_NDI_._C18</v>
      </c>
      <c r="U45" s="49" t="str">
        <f t="shared" si="18"/>
        <v>NL_RPCT_NDI_._C19</v>
      </c>
      <c r="V45" s="49" t="str">
        <f t="shared" si="18"/>
        <v>NL_RPCT_NDI_._C20</v>
      </c>
      <c r="W45" s="49" t="str">
        <f t="shared" si="18"/>
        <v>NL_RPCT_NDI_._C21</v>
      </c>
      <c r="X45" s="49" t="str">
        <f t="shared" si="18"/>
        <v>NL_RPCT_NDI_._C22</v>
      </c>
      <c r="Y45" s="49" t="str">
        <f t="shared" si="18"/>
        <v>NL_RPCT_NDI_._C23</v>
      </c>
      <c r="Z45" s="49" t="str">
        <f t="shared" si="18"/>
        <v>NL_RPCT_NDI_._C24</v>
      </c>
      <c r="AA45" s="49" t="str">
        <f t="shared" si="18"/>
        <v>NL_RPCT_NDI_._C25</v>
      </c>
      <c r="AB45" s="49" t="str">
        <f t="shared" si="18"/>
        <v>NL_RPCT_NDI_._C26</v>
      </c>
      <c r="AC45" s="49" t="str">
        <f t="shared" si="18"/>
        <v>NL_RPCT_NDI_._C27</v>
      </c>
      <c r="AD45" s="49" t="str">
        <f t="shared" si="18"/>
        <v>NL_RPCT_NDI_._C28</v>
      </c>
      <c r="AE45" s="49" t="str">
        <f t="shared" si="18"/>
        <v>NL_RPCT_NDI_._C29</v>
      </c>
      <c r="AF45" s="49" t="str">
        <f t="shared" si="19"/>
        <v>NL_RPCT_NDI_._C30</v>
      </c>
      <c r="AG45" s="49" t="str">
        <f t="shared" si="19"/>
        <v>NL_RPCT_NDI_._C31</v>
      </c>
      <c r="AH45" s="49" t="str">
        <f t="shared" si="19"/>
        <v>NL_RPCT_NDI_._C32</v>
      </c>
      <c r="AI45" s="49" t="str">
        <f t="shared" si="19"/>
        <v>NL_RPCT_NDI_._C33</v>
      </c>
      <c r="AJ45" s="49" t="str">
        <f t="shared" si="19"/>
        <v>NL_RPCT_NDI_._C34</v>
      </c>
      <c r="AK45" s="49" t="str">
        <f t="shared" si="19"/>
        <v>NL_RPCT_NDI_._C35</v>
      </c>
      <c r="AL45" s="49" t="str">
        <f t="shared" si="19"/>
        <v>NL_RPCT_NDI_._C36</v>
      </c>
      <c r="AM45" s="49" t="str">
        <f t="shared" si="19"/>
        <v>NL_RPCT_NDI_._C37</v>
      </c>
      <c r="AN45" s="49" t="str">
        <f t="shared" si="19"/>
        <v>NL_RPCT_NDI_._C38</v>
      </c>
      <c r="AO45" s="49" t="str">
        <f t="shared" si="19"/>
        <v>NL_RPCT_NDI_._C39</v>
      </c>
      <c r="AP45" s="49" t="str">
        <f t="shared" si="20"/>
        <v>NL_RSPR_NUD_._C40</v>
      </c>
      <c r="AQ45" s="49" t="str">
        <f t="shared" si="20"/>
        <v>NL_RSPR_NUD_._C41</v>
      </c>
      <c r="AR45" s="49" t="str">
        <f t="shared" si="21"/>
        <v>NL_RPCT_NUD_._C42</v>
      </c>
      <c r="AS45" s="49" t="str">
        <f t="shared" si="21"/>
        <v>NL_RPCT_NUD_._C43</v>
      </c>
      <c r="AT45" s="49" t="str">
        <f t="shared" si="21"/>
        <v>NL_RPCT_NUD_._C44</v>
      </c>
      <c r="AU45" s="49" t="str">
        <f t="shared" si="21"/>
        <v>NL_RPCT_NUD_._C45</v>
      </c>
      <c r="AV45" s="49" t="str">
        <f t="shared" si="21"/>
        <v>NL_RPCT_NUD_._C46</v>
      </c>
      <c r="AW45" s="49" t="str">
        <f t="shared" si="21"/>
        <v>NL_RPCT_NUD_._C47</v>
      </c>
      <c r="AX45" s="49" t="str">
        <f t="shared" si="21"/>
        <v>NL_RPCT_NUD_._C48</v>
      </c>
      <c r="AY45" s="49" t="str">
        <f t="shared" si="21"/>
        <v>NL_RPCT_NUD_._C49</v>
      </c>
      <c r="AZ45" s="49" t="str">
        <f t="shared" si="21"/>
        <v>NL_RPCT_NUD_._C50</v>
      </c>
      <c r="BA45" s="49" t="str">
        <f t="shared" si="21"/>
        <v>NL_RPCT_NUD_._C51</v>
      </c>
      <c r="BB45" s="49" t="str">
        <f t="shared" si="21"/>
        <v>NL_RPCT_NUD_._C52</v>
      </c>
      <c r="BC45" s="49" t="str">
        <f t="shared" si="21"/>
        <v>NL_RPCT_NUD_._C53</v>
      </c>
      <c r="BD45" s="49" t="str">
        <f t="shared" si="21"/>
        <v>NL_RPCT_NUD_._C54</v>
      </c>
      <c r="BE45" s="49" t="str">
        <f t="shared" si="21"/>
        <v>NL_RPCT_NUD_._C55</v>
      </c>
      <c r="BF45" s="49" t="str">
        <f t="shared" si="21"/>
        <v>NL_RPCT_NUD_._C56</v>
      </c>
      <c r="BG45" s="49" t="str">
        <f t="shared" si="21"/>
        <v>NL_RPCT_NUD_._C57</v>
      </c>
      <c r="BH45" s="49" t="str">
        <f t="shared" si="21"/>
        <v>NL_RPCT_NUD_._C58</v>
      </c>
      <c r="BI45" s="49" t="str">
        <f t="shared" si="21"/>
        <v>NL_RPCT_NUD_._C59</v>
      </c>
      <c r="BJ45" s="49" t="str">
        <f t="shared" si="21"/>
        <v>NL_RPCT_NUD_._C60</v>
      </c>
      <c r="BK45" s="49" t="str">
        <f t="shared" si="21"/>
        <v>NL_RPCT_NUD_._C61</v>
      </c>
      <c r="BL45" s="49" t="str">
        <f t="shared" si="21"/>
        <v>NL_RPCT_NUD_._C62</v>
      </c>
      <c r="BM45" s="49" t="str">
        <f t="shared" si="21"/>
        <v>NL_RPCT_NUD_._C63</v>
      </c>
      <c r="BN45" s="49" t="str">
        <f t="shared" si="21"/>
        <v>NL_RPCT_NUD_._C64</v>
      </c>
      <c r="BO45" s="49" t="str">
        <f t="shared" si="21"/>
        <v>NL_RPCT_NUD_._C65</v>
      </c>
      <c r="BP45" s="49" t="str">
        <f t="shared" si="21"/>
        <v>NL_RPCT_NUD_._C66</v>
      </c>
      <c r="BQ45" s="49" t="str">
        <f t="shared" si="21"/>
        <v>NL_RPCT_NUD_._C67</v>
      </c>
    </row>
    <row r="46" spans="1:69" x14ac:dyDescent="0.35">
      <c r="A46" s="12"/>
      <c r="B46" s="65" t="s">
        <v>426</v>
      </c>
      <c r="C46" s="49" t="str">
        <f>"NL_RSIILOB_XXX_" &amp; $B46 &amp; "_" &amp; C$40</f>
        <v>NL_RSIILOB_XXX_R28_C1</v>
      </c>
      <c r="D46" s="115"/>
      <c r="E46" s="49" t="str">
        <f t="shared" si="16"/>
        <v>NL_REXP_NET_R28_C3</v>
      </c>
      <c r="F46" s="49" t="str">
        <f t="shared" si="16"/>
        <v>NL_REXP_NET_R28_C4</v>
      </c>
      <c r="G46" s="49" t="str">
        <f t="shared" si="16"/>
        <v>NL_REXP_NET_R28_C5</v>
      </c>
      <c r="H46" s="49" t="str">
        <f t="shared" si="16"/>
        <v>NL_REXP_NET_R28_C6</v>
      </c>
      <c r="I46" s="49" t="str">
        <f t="shared" si="16"/>
        <v>NL_REXP_NET_R28_C7</v>
      </c>
      <c r="J46" s="49" t="str">
        <f t="shared" si="16"/>
        <v>NL_REXP_NET_R28_C8</v>
      </c>
      <c r="K46" s="49" t="str">
        <f t="shared" si="16"/>
        <v>NL_REXP_NET_R28_C9</v>
      </c>
      <c r="L46" s="115"/>
      <c r="M46" s="49" t="str">
        <f>"NL_RSCR_NET_" &amp; $B46 &amp; "_" &amp; M$40</f>
        <v>NL_RSCR_NET_R28_C11</v>
      </c>
      <c r="N46" s="49" t="str">
        <f t="shared" si="17"/>
        <v>NL_RSPR_NDI_R28_C12</v>
      </c>
      <c r="O46" s="49" t="str">
        <f t="shared" si="17"/>
        <v>NL_RSPR_NDI_R28_C13</v>
      </c>
      <c r="P46" s="49" t="str">
        <f t="shared" si="18"/>
        <v>NL_RPCT_NDI_R28_C14</v>
      </c>
      <c r="Q46" s="49" t="str">
        <f t="shared" si="18"/>
        <v>NL_RPCT_NDI_R28_C15</v>
      </c>
      <c r="R46" s="49" t="str">
        <f t="shared" si="18"/>
        <v>NL_RPCT_NDI_R28_C16</v>
      </c>
      <c r="S46" s="49" t="str">
        <f t="shared" si="18"/>
        <v>NL_RPCT_NDI_R28_C17</v>
      </c>
      <c r="T46" s="49" t="str">
        <f t="shared" si="18"/>
        <v>NL_RPCT_NDI_R28_C18</v>
      </c>
      <c r="U46" s="49" t="str">
        <f t="shared" si="18"/>
        <v>NL_RPCT_NDI_R28_C19</v>
      </c>
      <c r="V46" s="49" t="str">
        <f t="shared" si="18"/>
        <v>NL_RPCT_NDI_R28_C20</v>
      </c>
      <c r="W46" s="49" t="str">
        <f t="shared" si="18"/>
        <v>NL_RPCT_NDI_R28_C21</v>
      </c>
      <c r="X46" s="49" t="str">
        <f t="shared" si="18"/>
        <v>NL_RPCT_NDI_R28_C22</v>
      </c>
      <c r="Y46" s="49" t="str">
        <f t="shared" si="18"/>
        <v>NL_RPCT_NDI_R28_C23</v>
      </c>
      <c r="Z46" s="49" t="str">
        <f t="shared" si="18"/>
        <v>NL_RPCT_NDI_R28_C24</v>
      </c>
      <c r="AA46" s="49" t="str">
        <f t="shared" si="18"/>
        <v>NL_RPCT_NDI_R28_C25</v>
      </c>
      <c r="AB46" s="49" t="str">
        <f t="shared" si="18"/>
        <v>NL_RPCT_NDI_R28_C26</v>
      </c>
      <c r="AC46" s="49" t="str">
        <f t="shared" si="18"/>
        <v>NL_RPCT_NDI_R28_C27</v>
      </c>
      <c r="AD46" s="49" t="str">
        <f t="shared" si="18"/>
        <v>NL_RPCT_NDI_R28_C28</v>
      </c>
      <c r="AE46" s="49" t="str">
        <f t="shared" si="18"/>
        <v>NL_RPCT_NDI_R28_C29</v>
      </c>
      <c r="AF46" s="49" t="str">
        <f t="shared" si="19"/>
        <v>NL_RPCT_NDI_R28_C30</v>
      </c>
      <c r="AG46" s="49" t="str">
        <f t="shared" si="19"/>
        <v>NL_RPCT_NDI_R28_C31</v>
      </c>
      <c r="AH46" s="49" t="str">
        <f t="shared" si="19"/>
        <v>NL_RPCT_NDI_R28_C32</v>
      </c>
      <c r="AI46" s="49" t="str">
        <f t="shared" si="19"/>
        <v>NL_RPCT_NDI_R28_C33</v>
      </c>
      <c r="AJ46" s="49" t="str">
        <f t="shared" si="19"/>
        <v>NL_RPCT_NDI_R28_C34</v>
      </c>
      <c r="AK46" s="49" t="str">
        <f t="shared" si="19"/>
        <v>NL_RPCT_NDI_R28_C35</v>
      </c>
      <c r="AL46" s="49" t="str">
        <f t="shared" si="19"/>
        <v>NL_RPCT_NDI_R28_C36</v>
      </c>
      <c r="AM46" s="49" t="str">
        <f t="shared" si="19"/>
        <v>NL_RPCT_NDI_R28_C37</v>
      </c>
      <c r="AN46" s="49" t="str">
        <f t="shared" si="19"/>
        <v>NL_RPCT_NDI_R28_C38</v>
      </c>
      <c r="AO46" s="49" t="str">
        <f t="shared" si="19"/>
        <v>NL_RPCT_NDI_R28_C39</v>
      </c>
      <c r="AP46" s="49" t="str">
        <f t="shared" si="20"/>
        <v>NL_RSPR_NUD_R28_C40</v>
      </c>
      <c r="AQ46" s="49" t="str">
        <f t="shared" si="20"/>
        <v>NL_RSPR_NUD_R28_C41</v>
      </c>
      <c r="AR46" s="49" t="str">
        <f t="shared" si="21"/>
        <v>NL_RPCT_NUD_R28_C42</v>
      </c>
      <c r="AS46" s="49" t="str">
        <f t="shared" si="21"/>
        <v>NL_RPCT_NUD_R28_C43</v>
      </c>
      <c r="AT46" s="49" t="str">
        <f t="shared" si="21"/>
        <v>NL_RPCT_NUD_R28_C44</v>
      </c>
      <c r="AU46" s="49" t="str">
        <f t="shared" si="21"/>
        <v>NL_RPCT_NUD_R28_C45</v>
      </c>
      <c r="AV46" s="49" t="str">
        <f t="shared" si="21"/>
        <v>NL_RPCT_NUD_R28_C46</v>
      </c>
      <c r="AW46" s="49" t="str">
        <f t="shared" si="21"/>
        <v>NL_RPCT_NUD_R28_C47</v>
      </c>
      <c r="AX46" s="49" t="str">
        <f t="shared" si="21"/>
        <v>NL_RPCT_NUD_R28_C48</v>
      </c>
      <c r="AY46" s="49" t="str">
        <f t="shared" si="21"/>
        <v>NL_RPCT_NUD_R28_C49</v>
      </c>
      <c r="AZ46" s="49" t="str">
        <f t="shared" si="21"/>
        <v>NL_RPCT_NUD_R28_C50</v>
      </c>
      <c r="BA46" s="49" t="str">
        <f t="shared" si="21"/>
        <v>NL_RPCT_NUD_R28_C51</v>
      </c>
      <c r="BB46" s="49" t="str">
        <f t="shared" si="21"/>
        <v>NL_RPCT_NUD_R28_C52</v>
      </c>
      <c r="BC46" s="49" t="str">
        <f t="shared" si="21"/>
        <v>NL_RPCT_NUD_R28_C53</v>
      </c>
      <c r="BD46" s="49" t="str">
        <f t="shared" si="21"/>
        <v>NL_RPCT_NUD_R28_C54</v>
      </c>
      <c r="BE46" s="49" t="str">
        <f t="shared" si="21"/>
        <v>NL_RPCT_NUD_R28_C55</v>
      </c>
      <c r="BF46" s="49" t="str">
        <f t="shared" si="21"/>
        <v>NL_RPCT_NUD_R28_C56</v>
      </c>
      <c r="BG46" s="49" t="str">
        <f t="shared" si="21"/>
        <v>NL_RPCT_NUD_R28_C57</v>
      </c>
      <c r="BH46" s="49" t="str">
        <f t="shared" si="21"/>
        <v>NL_RPCT_NUD_R28_C58</v>
      </c>
      <c r="BI46" s="49" t="str">
        <f t="shared" si="21"/>
        <v>NL_RPCT_NUD_R28_C59</v>
      </c>
      <c r="BJ46" s="49" t="str">
        <f t="shared" si="21"/>
        <v>NL_RPCT_NUD_R28_C60</v>
      </c>
      <c r="BK46" s="49" t="str">
        <f t="shared" si="21"/>
        <v>NL_RPCT_NUD_R28_C61</v>
      </c>
      <c r="BL46" s="49" t="str">
        <f t="shared" si="21"/>
        <v>NL_RPCT_NUD_R28_C62</v>
      </c>
      <c r="BM46" s="49" t="str">
        <f t="shared" si="21"/>
        <v>NL_RPCT_NUD_R28_C63</v>
      </c>
      <c r="BN46" s="49" t="str">
        <f t="shared" si="21"/>
        <v>NL_RPCT_NUD_R28_C64</v>
      </c>
      <c r="BO46" s="49" t="str">
        <f t="shared" si="21"/>
        <v>NL_RPCT_NUD_R28_C65</v>
      </c>
      <c r="BP46" s="49" t="str">
        <f t="shared" si="21"/>
        <v>NL_RPCT_NUD_R28_C66</v>
      </c>
      <c r="BQ46" s="49" t="str">
        <f t="shared" si="21"/>
        <v>NL_RPCT_NUD_R28_C67</v>
      </c>
    </row>
    <row r="47" spans="1:69" x14ac:dyDescent="0.35">
      <c r="A47" s="12"/>
      <c r="B47" s="65" t="s">
        <v>427</v>
      </c>
      <c r="C47" s="49" t="str">
        <f>"NL_RSIILOB_XXX_" &amp; $B47 &amp; "_" &amp; C$40</f>
        <v>NL_RSIILOB_XXX_R29_C1</v>
      </c>
      <c r="D47" s="115"/>
      <c r="E47" s="49" t="str">
        <f t="shared" si="16"/>
        <v>NL_REXP_NET_R29_C3</v>
      </c>
      <c r="F47" s="49" t="str">
        <f t="shared" si="16"/>
        <v>NL_REXP_NET_R29_C4</v>
      </c>
      <c r="G47" s="49" t="str">
        <f t="shared" si="16"/>
        <v>NL_REXP_NET_R29_C5</v>
      </c>
      <c r="H47" s="49" t="str">
        <f t="shared" si="16"/>
        <v>NL_REXP_NET_R29_C6</v>
      </c>
      <c r="I47" s="49" t="str">
        <f t="shared" si="16"/>
        <v>NL_REXP_NET_R29_C7</v>
      </c>
      <c r="J47" s="49" t="str">
        <f t="shared" si="16"/>
        <v>NL_REXP_NET_R29_C8</v>
      </c>
      <c r="K47" s="49" t="str">
        <f t="shared" si="16"/>
        <v>NL_REXP_NET_R29_C9</v>
      </c>
      <c r="L47" s="115"/>
      <c r="M47" s="49" t="str">
        <f>"NL_RSCR_NET_" &amp; $B47 &amp; "_" &amp; M$40</f>
        <v>NL_RSCR_NET_R29_C11</v>
      </c>
      <c r="N47" s="49" t="str">
        <f t="shared" si="17"/>
        <v>NL_RSPR_NDI_R29_C12</v>
      </c>
      <c r="O47" s="49" t="str">
        <f t="shared" si="17"/>
        <v>NL_RSPR_NDI_R29_C13</v>
      </c>
      <c r="P47" s="49" t="str">
        <f t="shared" si="18"/>
        <v>NL_RPCT_NDI_R29_C14</v>
      </c>
      <c r="Q47" s="49" t="str">
        <f t="shared" si="18"/>
        <v>NL_RPCT_NDI_R29_C15</v>
      </c>
      <c r="R47" s="49" t="str">
        <f t="shared" si="18"/>
        <v>NL_RPCT_NDI_R29_C16</v>
      </c>
      <c r="S47" s="49" t="str">
        <f t="shared" si="18"/>
        <v>NL_RPCT_NDI_R29_C17</v>
      </c>
      <c r="T47" s="49" t="str">
        <f t="shared" si="18"/>
        <v>NL_RPCT_NDI_R29_C18</v>
      </c>
      <c r="U47" s="49" t="str">
        <f t="shared" si="18"/>
        <v>NL_RPCT_NDI_R29_C19</v>
      </c>
      <c r="V47" s="49" t="str">
        <f t="shared" si="18"/>
        <v>NL_RPCT_NDI_R29_C20</v>
      </c>
      <c r="W47" s="49" t="str">
        <f t="shared" si="18"/>
        <v>NL_RPCT_NDI_R29_C21</v>
      </c>
      <c r="X47" s="49" t="str">
        <f t="shared" si="18"/>
        <v>NL_RPCT_NDI_R29_C22</v>
      </c>
      <c r="Y47" s="49" t="str">
        <f t="shared" si="18"/>
        <v>NL_RPCT_NDI_R29_C23</v>
      </c>
      <c r="Z47" s="49" t="str">
        <f t="shared" si="18"/>
        <v>NL_RPCT_NDI_R29_C24</v>
      </c>
      <c r="AA47" s="49" t="str">
        <f t="shared" si="18"/>
        <v>NL_RPCT_NDI_R29_C25</v>
      </c>
      <c r="AB47" s="49" t="str">
        <f t="shared" si="18"/>
        <v>NL_RPCT_NDI_R29_C26</v>
      </c>
      <c r="AC47" s="49" t="str">
        <f t="shared" si="18"/>
        <v>NL_RPCT_NDI_R29_C27</v>
      </c>
      <c r="AD47" s="49" t="str">
        <f t="shared" si="18"/>
        <v>NL_RPCT_NDI_R29_C28</v>
      </c>
      <c r="AE47" s="49" t="str">
        <f t="shared" si="18"/>
        <v>NL_RPCT_NDI_R29_C29</v>
      </c>
      <c r="AF47" s="49" t="str">
        <f t="shared" si="19"/>
        <v>NL_RPCT_NDI_R29_C30</v>
      </c>
      <c r="AG47" s="49" t="str">
        <f t="shared" si="19"/>
        <v>NL_RPCT_NDI_R29_C31</v>
      </c>
      <c r="AH47" s="49" t="str">
        <f t="shared" si="19"/>
        <v>NL_RPCT_NDI_R29_C32</v>
      </c>
      <c r="AI47" s="49" t="str">
        <f t="shared" si="19"/>
        <v>NL_RPCT_NDI_R29_C33</v>
      </c>
      <c r="AJ47" s="49" t="str">
        <f t="shared" si="19"/>
        <v>NL_RPCT_NDI_R29_C34</v>
      </c>
      <c r="AK47" s="49" t="str">
        <f t="shared" si="19"/>
        <v>NL_RPCT_NDI_R29_C35</v>
      </c>
      <c r="AL47" s="49" t="str">
        <f t="shared" si="19"/>
        <v>NL_RPCT_NDI_R29_C36</v>
      </c>
      <c r="AM47" s="49" t="str">
        <f t="shared" si="19"/>
        <v>NL_RPCT_NDI_R29_C37</v>
      </c>
      <c r="AN47" s="49" t="str">
        <f t="shared" si="19"/>
        <v>NL_RPCT_NDI_R29_C38</v>
      </c>
      <c r="AO47" s="49" t="str">
        <f t="shared" si="19"/>
        <v>NL_RPCT_NDI_R29_C39</v>
      </c>
      <c r="AP47" s="49" t="str">
        <f t="shared" si="20"/>
        <v>NL_RSPR_NUD_R29_C40</v>
      </c>
      <c r="AQ47" s="49" t="str">
        <f t="shared" si="20"/>
        <v>NL_RSPR_NUD_R29_C41</v>
      </c>
      <c r="AR47" s="49" t="str">
        <f t="shared" si="21"/>
        <v>NL_RPCT_NUD_R29_C42</v>
      </c>
      <c r="AS47" s="49" t="str">
        <f t="shared" si="21"/>
        <v>NL_RPCT_NUD_R29_C43</v>
      </c>
      <c r="AT47" s="49" t="str">
        <f t="shared" si="21"/>
        <v>NL_RPCT_NUD_R29_C44</v>
      </c>
      <c r="AU47" s="49" t="str">
        <f t="shared" si="21"/>
        <v>NL_RPCT_NUD_R29_C45</v>
      </c>
      <c r="AV47" s="49" t="str">
        <f t="shared" si="21"/>
        <v>NL_RPCT_NUD_R29_C46</v>
      </c>
      <c r="AW47" s="49" t="str">
        <f t="shared" si="21"/>
        <v>NL_RPCT_NUD_R29_C47</v>
      </c>
      <c r="AX47" s="49" t="str">
        <f t="shared" si="21"/>
        <v>NL_RPCT_NUD_R29_C48</v>
      </c>
      <c r="AY47" s="49" t="str">
        <f t="shared" si="21"/>
        <v>NL_RPCT_NUD_R29_C49</v>
      </c>
      <c r="AZ47" s="49" t="str">
        <f t="shared" si="21"/>
        <v>NL_RPCT_NUD_R29_C50</v>
      </c>
      <c r="BA47" s="49" t="str">
        <f t="shared" si="21"/>
        <v>NL_RPCT_NUD_R29_C51</v>
      </c>
      <c r="BB47" s="49" t="str">
        <f t="shared" si="21"/>
        <v>NL_RPCT_NUD_R29_C52</v>
      </c>
      <c r="BC47" s="49" t="str">
        <f t="shared" si="21"/>
        <v>NL_RPCT_NUD_R29_C53</v>
      </c>
      <c r="BD47" s="49" t="str">
        <f t="shared" si="21"/>
        <v>NL_RPCT_NUD_R29_C54</v>
      </c>
      <c r="BE47" s="49" t="str">
        <f t="shared" si="21"/>
        <v>NL_RPCT_NUD_R29_C55</v>
      </c>
      <c r="BF47" s="49" t="str">
        <f t="shared" si="21"/>
        <v>NL_RPCT_NUD_R29_C56</v>
      </c>
      <c r="BG47" s="49" t="str">
        <f t="shared" si="21"/>
        <v>NL_RPCT_NUD_R29_C57</v>
      </c>
      <c r="BH47" s="49" t="str">
        <f t="shared" si="21"/>
        <v>NL_RPCT_NUD_R29_C58</v>
      </c>
      <c r="BI47" s="49" t="str">
        <f t="shared" si="21"/>
        <v>NL_RPCT_NUD_R29_C59</v>
      </c>
      <c r="BJ47" s="49" t="str">
        <f t="shared" si="21"/>
        <v>NL_RPCT_NUD_R29_C60</v>
      </c>
      <c r="BK47" s="49" t="str">
        <f t="shared" si="21"/>
        <v>NL_RPCT_NUD_R29_C61</v>
      </c>
      <c r="BL47" s="49" t="str">
        <f t="shared" si="21"/>
        <v>NL_RPCT_NUD_R29_C62</v>
      </c>
      <c r="BM47" s="49" t="str">
        <f t="shared" si="21"/>
        <v>NL_RPCT_NUD_R29_C63</v>
      </c>
      <c r="BN47" s="49" t="str">
        <f t="shared" si="21"/>
        <v>NL_RPCT_NUD_R29_C64</v>
      </c>
      <c r="BO47" s="49" t="str">
        <f t="shared" si="21"/>
        <v>NL_RPCT_NUD_R29_C65</v>
      </c>
      <c r="BP47" s="49" t="str">
        <f t="shared" si="21"/>
        <v>NL_RPCT_NUD_R29_C66</v>
      </c>
      <c r="BQ47" s="49" t="str">
        <f t="shared" si="21"/>
        <v>NL_RPCT_NUD_R29_C67</v>
      </c>
    </row>
    <row r="48" spans="1:69" x14ac:dyDescent="0.35">
      <c r="A48" s="12"/>
      <c r="B48" s="66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</row>
    <row r="49" spans="1:69" x14ac:dyDescent="0.35">
      <c r="A49" s="12"/>
      <c r="B49" s="65" t="s">
        <v>428</v>
      </c>
      <c r="C49" s="49" t="str">
        <f t="shared" ref="C49:C55" si="22">"NL_RINTLOB_XXX_" &amp; $B49 &amp; "_" &amp; C$40</f>
        <v>NL_RINTLOB_XXX_R30_C1</v>
      </c>
      <c r="D49" s="49" t="str">
        <f>"NL_RMAP_XXX_" &amp; $B49 &amp; "_" &amp; D$18</f>
        <v>NL_RMAP_XXX_R30_C2</v>
      </c>
      <c r="E49" s="49" t="str">
        <f t="shared" ref="E49:K55" si="23">"NL_REXP_NET_" &amp; $B49 &amp; "_" &amp; E$40</f>
        <v>NL_REXP_NET_R30_C3</v>
      </c>
      <c r="F49" s="49" t="str">
        <f t="shared" si="23"/>
        <v>NL_REXP_NET_R30_C4</v>
      </c>
      <c r="G49" s="49" t="str">
        <f t="shared" si="23"/>
        <v>NL_REXP_NET_R30_C5</v>
      </c>
      <c r="H49" s="49" t="str">
        <f t="shared" si="23"/>
        <v>NL_REXP_NET_R30_C6</v>
      </c>
      <c r="I49" s="49" t="str">
        <f t="shared" si="23"/>
        <v>NL_REXP_NET_R30_C7</v>
      </c>
      <c r="J49" s="49" t="str">
        <f t="shared" si="23"/>
        <v>NL_REXP_NET_R30_C8</v>
      </c>
      <c r="K49" s="49" t="str">
        <f t="shared" si="23"/>
        <v>NL_REXP_NET_R30_C9</v>
      </c>
      <c r="L49" s="115"/>
      <c r="M49" s="49" t="str">
        <f t="shared" ref="M49:M55" si="24">"NL_RSCR_NET_" &amp; $B49 &amp; "_" &amp; M$40</f>
        <v>NL_RSCR_NET_R30_C11</v>
      </c>
      <c r="N49" s="49" t="str">
        <f t="shared" si="17"/>
        <v>NL_RSPR_NDI_R30_C12</v>
      </c>
      <c r="O49" s="49" t="str">
        <f t="shared" si="17"/>
        <v>NL_RSPR_NDI_R30_C13</v>
      </c>
      <c r="P49" s="49" t="str">
        <f t="shared" ref="P49:AE55" si="25">"NL_RPCT_NDI_" &amp; $B49 &amp; "_" &amp; P$40</f>
        <v>NL_RPCT_NDI_R30_C14</v>
      </c>
      <c r="Q49" s="49" t="str">
        <f t="shared" si="25"/>
        <v>NL_RPCT_NDI_R30_C15</v>
      </c>
      <c r="R49" s="49" t="str">
        <f t="shared" si="25"/>
        <v>NL_RPCT_NDI_R30_C16</v>
      </c>
      <c r="S49" s="49" t="str">
        <f t="shared" si="25"/>
        <v>NL_RPCT_NDI_R30_C17</v>
      </c>
      <c r="T49" s="49" t="str">
        <f t="shared" si="25"/>
        <v>NL_RPCT_NDI_R30_C18</v>
      </c>
      <c r="U49" s="49" t="str">
        <f t="shared" si="25"/>
        <v>NL_RPCT_NDI_R30_C19</v>
      </c>
      <c r="V49" s="49" t="str">
        <f t="shared" si="25"/>
        <v>NL_RPCT_NDI_R30_C20</v>
      </c>
      <c r="W49" s="49" t="str">
        <f t="shared" si="25"/>
        <v>NL_RPCT_NDI_R30_C21</v>
      </c>
      <c r="X49" s="49" t="str">
        <f t="shared" si="25"/>
        <v>NL_RPCT_NDI_R30_C22</v>
      </c>
      <c r="Y49" s="49" t="str">
        <f t="shared" si="25"/>
        <v>NL_RPCT_NDI_R30_C23</v>
      </c>
      <c r="Z49" s="49" t="str">
        <f t="shared" si="25"/>
        <v>NL_RPCT_NDI_R30_C24</v>
      </c>
      <c r="AA49" s="49" t="str">
        <f t="shared" si="25"/>
        <v>NL_RPCT_NDI_R30_C25</v>
      </c>
      <c r="AB49" s="49" t="str">
        <f t="shared" si="25"/>
        <v>NL_RPCT_NDI_R30_C26</v>
      </c>
      <c r="AC49" s="49" t="str">
        <f t="shared" si="25"/>
        <v>NL_RPCT_NDI_R30_C27</v>
      </c>
      <c r="AD49" s="49" t="str">
        <f t="shared" si="25"/>
        <v>NL_RPCT_NDI_R30_C28</v>
      </c>
      <c r="AE49" s="49" t="str">
        <f t="shared" si="25"/>
        <v>NL_RPCT_NDI_R30_C29</v>
      </c>
      <c r="AF49" s="49" t="str">
        <f t="shared" ref="AF49:AO55" si="26">"NL_RPCT_NDI_" &amp; $B49 &amp; "_" &amp; AF$40</f>
        <v>NL_RPCT_NDI_R30_C30</v>
      </c>
      <c r="AG49" s="49" t="str">
        <f t="shared" si="26"/>
        <v>NL_RPCT_NDI_R30_C31</v>
      </c>
      <c r="AH49" s="49" t="str">
        <f t="shared" si="26"/>
        <v>NL_RPCT_NDI_R30_C32</v>
      </c>
      <c r="AI49" s="49" t="str">
        <f t="shared" si="26"/>
        <v>NL_RPCT_NDI_R30_C33</v>
      </c>
      <c r="AJ49" s="49" t="str">
        <f t="shared" si="26"/>
        <v>NL_RPCT_NDI_R30_C34</v>
      </c>
      <c r="AK49" s="49" t="str">
        <f t="shared" si="26"/>
        <v>NL_RPCT_NDI_R30_C35</v>
      </c>
      <c r="AL49" s="49" t="str">
        <f t="shared" si="26"/>
        <v>NL_RPCT_NDI_R30_C36</v>
      </c>
      <c r="AM49" s="49" t="str">
        <f t="shared" si="26"/>
        <v>NL_RPCT_NDI_R30_C37</v>
      </c>
      <c r="AN49" s="49" t="str">
        <f t="shared" si="26"/>
        <v>NL_RPCT_NDI_R30_C38</v>
      </c>
      <c r="AO49" s="49" t="str">
        <f t="shared" si="26"/>
        <v>NL_RPCT_NDI_R30_C39</v>
      </c>
      <c r="AP49" s="49" t="str">
        <f t="shared" ref="AP49:AQ55" si="27">"NL_RSPR_NUD_" &amp; $B49 &amp; "_" &amp; AP$40</f>
        <v>NL_RSPR_NUD_R30_C40</v>
      </c>
      <c r="AQ49" s="49" t="str">
        <f t="shared" si="27"/>
        <v>NL_RSPR_NUD_R30_C41</v>
      </c>
      <c r="AR49" s="49" t="str">
        <f t="shared" ref="AR49:BQ55" si="28">"NL_RPCT_NUD_" &amp; $B49 &amp; "_" &amp; AR$40</f>
        <v>NL_RPCT_NUD_R30_C42</v>
      </c>
      <c r="AS49" s="49" t="str">
        <f t="shared" si="28"/>
        <v>NL_RPCT_NUD_R30_C43</v>
      </c>
      <c r="AT49" s="49" t="str">
        <f t="shared" si="28"/>
        <v>NL_RPCT_NUD_R30_C44</v>
      </c>
      <c r="AU49" s="49" t="str">
        <f t="shared" si="28"/>
        <v>NL_RPCT_NUD_R30_C45</v>
      </c>
      <c r="AV49" s="49" t="str">
        <f t="shared" si="28"/>
        <v>NL_RPCT_NUD_R30_C46</v>
      </c>
      <c r="AW49" s="49" t="str">
        <f t="shared" si="28"/>
        <v>NL_RPCT_NUD_R30_C47</v>
      </c>
      <c r="AX49" s="49" t="str">
        <f t="shared" si="28"/>
        <v>NL_RPCT_NUD_R30_C48</v>
      </c>
      <c r="AY49" s="49" t="str">
        <f t="shared" si="28"/>
        <v>NL_RPCT_NUD_R30_C49</v>
      </c>
      <c r="AZ49" s="49" t="str">
        <f t="shared" si="28"/>
        <v>NL_RPCT_NUD_R30_C50</v>
      </c>
      <c r="BA49" s="49" t="str">
        <f t="shared" si="28"/>
        <v>NL_RPCT_NUD_R30_C51</v>
      </c>
      <c r="BB49" s="49" t="str">
        <f t="shared" si="28"/>
        <v>NL_RPCT_NUD_R30_C52</v>
      </c>
      <c r="BC49" s="49" t="str">
        <f t="shared" si="28"/>
        <v>NL_RPCT_NUD_R30_C53</v>
      </c>
      <c r="BD49" s="49" t="str">
        <f t="shared" si="28"/>
        <v>NL_RPCT_NUD_R30_C54</v>
      </c>
      <c r="BE49" s="49" t="str">
        <f t="shared" si="28"/>
        <v>NL_RPCT_NUD_R30_C55</v>
      </c>
      <c r="BF49" s="49" t="str">
        <f t="shared" si="28"/>
        <v>NL_RPCT_NUD_R30_C56</v>
      </c>
      <c r="BG49" s="49" t="str">
        <f t="shared" si="28"/>
        <v>NL_RPCT_NUD_R30_C57</v>
      </c>
      <c r="BH49" s="49" t="str">
        <f t="shared" si="28"/>
        <v>NL_RPCT_NUD_R30_C58</v>
      </c>
      <c r="BI49" s="49" t="str">
        <f t="shared" si="28"/>
        <v>NL_RPCT_NUD_R30_C59</v>
      </c>
      <c r="BJ49" s="49" t="str">
        <f t="shared" si="28"/>
        <v>NL_RPCT_NUD_R30_C60</v>
      </c>
      <c r="BK49" s="49" t="str">
        <f t="shared" si="28"/>
        <v>NL_RPCT_NUD_R30_C61</v>
      </c>
      <c r="BL49" s="49" t="str">
        <f t="shared" si="28"/>
        <v>NL_RPCT_NUD_R30_C62</v>
      </c>
      <c r="BM49" s="49" t="str">
        <f t="shared" si="28"/>
        <v>NL_RPCT_NUD_R30_C63</v>
      </c>
      <c r="BN49" s="49" t="str">
        <f t="shared" si="28"/>
        <v>NL_RPCT_NUD_R30_C64</v>
      </c>
      <c r="BO49" s="49" t="str">
        <f t="shared" si="28"/>
        <v>NL_RPCT_NUD_R30_C65</v>
      </c>
      <c r="BP49" s="49" t="str">
        <f t="shared" si="28"/>
        <v>NL_RPCT_NUD_R30_C66</v>
      </c>
      <c r="BQ49" s="49" t="str">
        <f t="shared" si="28"/>
        <v>NL_RPCT_NUD_R30_C67</v>
      </c>
    </row>
    <row r="50" spans="1:69" x14ac:dyDescent="0.35">
      <c r="A50" s="12"/>
      <c r="B50" s="65" t="s">
        <v>429</v>
      </c>
      <c r="C50" s="49" t="str">
        <f t="shared" si="22"/>
        <v>NL_RINTLOB_XXX_R31_C1</v>
      </c>
      <c r="D50" s="49" t="str">
        <f t="shared" ref="D50:D55" si="29">"NL_RMAP_XXX_" &amp; $B50 &amp; "_" &amp; D$18</f>
        <v>NL_RMAP_XXX_R31_C2</v>
      </c>
      <c r="E50" s="49" t="str">
        <f t="shared" si="23"/>
        <v>NL_REXP_NET_R31_C3</v>
      </c>
      <c r="F50" s="49" t="str">
        <f t="shared" si="23"/>
        <v>NL_REXP_NET_R31_C4</v>
      </c>
      <c r="G50" s="49" t="str">
        <f t="shared" si="23"/>
        <v>NL_REXP_NET_R31_C5</v>
      </c>
      <c r="H50" s="49" t="str">
        <f t="shared" si="23"/>
        <v>NL_REXP_NET_R31_C6</v>
      </c>
      <c r="I50" s="49" t="str">
        <f t="shared" si="23"/>
        <v>NL_REXP_NET_R31_C7</v>
      </c>
      <c r="J50" s="49" t="str">
        <f t="shared" si="23"/>
        <v>NL_REXP_NET_R31_C8</v>
      </c>
      <c r="K50" s="49" t="str">
        <f t="shared" si="23"/>
        <v>NL_REXP_NET_R31_C9</v>
      </c>
      <c r="L50" s="115"/>
      <c r="M50" s="49" t="str">
        <f t="shared" si="24"/>
        <v>NL_RSCR_NET_R31_C11</v>
      </c>
      <c r="N50" s="49" t="str">
        <f t="shared" si="17"/>
        <v>NL_RSPR_NDI_R31_C12</v>
      </c>
      <c r="O50" s="49" t="str">
        <f t="shared" si="17"/>
        <v>NL_RSPR_NDI_R31_C13</v>
      </c>
      <c r="P50" s="49" t="str">
        <f t="shared" si="25"/>
        <v>NL_RPCT_NDI_R31_C14</v>
      </c>
      <c r="Q50" s="49" t="str">
        <f t="shared" si="25"/>
        <v>NL_RPCT_NDI_R31_C15</v>
      </c>
      <c r="R50" s="49" t="str">
        <f t="shared" si="25"/>
        <v>NL_RPCT_NDI_R31_C16</v>
      </c>
      <c r="S50" s="49" t="str">
        <f t="shared" si="25"/>
        <v>NL_RPCT_NDI_R31_C17</v>
      </c>
      <c r="T50" s="49" t="str">
        <f t="shared" si="25"/>
        <v>NL_RPCT_NDI_R31_C18</v>
      </c>
      <c r="U50" s="49" t="str">
        <f t="shared" si="25"/>
        <v>NL_RPCT_NDI_R31_C19</v>
      </c>
      <c r="V50" s="49" t="str">
        <f t="shared" si="25"/>
        <v>NL_RPCT_NDI_R31_C20</v>
      </c>
      <c r="W50" s="49" t="str">
        <f t="shared" si="25"/>
        <v>NL_RPCT_NDI_R31_C21</v>
      </c>
      <c r="X50" s="49" t="str">
        <f t="shared" si="25"/>
        <v>NL_RPCT_NDI_R31_C22</v>
      </c>
      <c r="Y50" s="49" t="str">
        <f t="shared" si="25"/>
        <v>NL_RPCT_NDI_R31_C23</v>
      </c>
      <c r="Z50" s="49" t="str">
        <f t="shared" si="25"/>
        <v>NL_RPCT_NDI_R31_C24</v>
      </c>
      <c r="AA50" s="49" t="str">
        <f t="shared" si="25"/>
        <v>NL_RPCT_NDI_R31_C25</v>
      </c>
      <c r="AB50" s="49" t="str">
        <f t="shared" si="25"/>
        <v>NL_RPCT_NDI_R31_C26</v>
      </c>
      <c r="AC50" s="49" t="str">
        <f t="shared" si="25"/>
        <v>NL_RPCT_NDI_R31_C27</v>
      </c>
      <c r="AD50" s="49" t="str">
        <f t="shared" si="25"/>
        <v>NL_RPCT_NDI_R31_C28</v>
      </c>
      <c r="AE50" s="49" t="str">
        <f t="shared" si="25"/>
        <v>NL_RPCT_NDI_R31_C29</v>
      </c>
      <c r="AF50" s="49" t="str">
        <f t="shared" si="26"/>
        <v>NL_RPCT_NDI_R31_C30</v>
      </c>
      <c r="AG50" s="49" t="str">
        <f t="shared" si="26"/>
        <v>NL_RPCT_NDI_R31_C31</v>
      </c>
      <c r="AH50" s="49" t="str">
        <f t="shared" si="26"/>
        <v>NL_RPCT_NDI_R31_C32</v>
      </c>
      <c r="AI50" s="49" t="str">
        <f t="shared" si="26"/>
        <v>NL_RPCT_NDI_R31_C33</v>
      </c>
      <c r="AJ50" s="49" t="str">
        <f t="shared" si="26"/>
        <v>NL_RPCT_NDI_R31_C34</v>
      </c>
      <c r="AK50" s="49" t="str">
        <f t="shared" si="26"/>
        <v>NL_RPCT_NDI_R31_C35</v>
      </c>
      <c r="AL50" s="49" t="str">
        <f t="shared" si="26"/>
        <v>NL_RPCT_NDI_R31_C36</v>
      </c>
      <c r="AM50" s="49" t="str">
        <f t="shared" si="26"/>
        <v>NL_RPCT_NDI_R31_C37</v>
      </c>
      <c r="AN50" s="49" t="str">
        <f t="shared" si="26"/>
        <v>NL_RPCT_NDI_R31_C38</v>
      </c>
      <c r="AO50" s="49" t="str">
        <f t="shared" si="26"/>
        <v>NL_RPCT_NDI_R31_C39</v>
      </c>
      <c r="AP50" s="49" t="str">
        <f t="shared" si="27"/>
        <v>NL_RSPR_NUD_R31_C40</v>
      </c>
      <c r="AQ50" s="49" t="str">
        <f t="shared" si="27"/>
        <v>NL_RSPR_NUD_R31_C41</v>
      </c>
      <c r="AR50" s="49" t="str">
        <f t="shared" si="28"/>
        <v>NL_RPCT_NUD_R31_C42</v>
      </c>
      <c r="AS50" s="49" t="str">
        <f t="shared" si="28"/>
        <v>NL_RPCT_NUD_R31_C43</v>
      </c>
      <c r="AT50" s="49" t="str">
        <f t="shared" si="28"/>
        <v>NL_RPCT_NUD_R31_C44</v>
      </c>
      <c r="AU50" s="49" t="str">
        <f t="shared" si="28"/>
        <v>NL_RPCT_NUD_R31_C45</v>
      </c>
      <c r="AV50" s="49" t="str">
        <f t="shared" si="28"/>
        <v>NL_RPCT_NUD_R31_C46</v>
      </c>
      <c r="AW50" s="49" t="str">
        <f t="shared" si="28"/>
        <v>NL_RPCT_NUD_R31_C47</v>
      </c>
      <c r="AX50" s="49" t="str">
        <f t="shared" si="28"/>
        <v>NL_RPCT_NUD_R31_C48</v>
      </c>
      <c r="AY50" s="49" t="str">
        <f t="shared" si="28"/>
        <v>NL_RPCT_NUD_R31_C49</v>
      </c>
      <c r="AZ50" s="49" t="str">
        <f t="shared" si="28"/>
        <v>NL_RPCT_NUD_R31_C50</v>
      </c>
      <c r="BA50" s="49" t="str">
        <f t="shared" si="28"/>
        <v>NL_RPCT_NUD_R31_C51</v>
      </c>
      <c r="BB50" s="49" t="str">
        <f t="shared" si="28"/>
        <v>NL_RPCT_NUD_R31_C52</v>
      </c>
      <c r="BC50" s="49" t="str">
        <f t="shared" si="28"/>
        <v>NL_RPCT_NUD_R31_C53</v>
      </c>
      <c r="BD50" s="49" t="str">
        <f t="shared" si="28"/>
        <v>NL_RPCT_NUD_R31_C54</v>
      </c>
      <c r="BE50" s="49" t="str">
        <f t="shared" si="28"/>
        <v>NL_RPCT_NUD_R31_C55</v>
      </c>
      <c r="BF50" s="49" t="str">
        <f t="shared" si="28"/>
        <v>NL_RPCT_NUD_R31_C56</v>
      </c>
      <c r="BG50" s="49" t="str">
        <f t="shared" si="28"/>
        <v>NL_RPCT_NUD_R31_C57</v>
      </c>
      <c r="BH50" s="49" t="str">
        <f t="shared" si="28"/>
        <v>NL_RPCT_NUD_R31_C58</v>
      </c>
      <c r="BI50" s="49" t="str">
        <f t="shared" si="28"/>
        <v>NL_RPCT_NUD_R31_C59</v>
      </c>
      <c r="BJ50" s="49" t="str">
        <f t="shared" si="28"/>
        <v>NL_RPCT_NUD_R31_C60</v>
      </c>
      <c r="BK50" s="49" t="str">
        <f t="shared" si="28"/>
        <v>NL_RPCT_NUD_R31_C61</v>
      </c>
      <c r="BL50" s="49" t="str">
        <f t="shared" si="28"/>
        <v>NL_RPCT_NUD_R31_C62</v>
      </c>
      <c r="BM50" s="49" t="str">
        <f t="shared" si="28"/>
        <v>NL_RPCT_NUD_R31_C63</v>
      </c>
      <c r="BN50" s="49" t="str">
        <f t="shared" si="28"/>
        <v>NL_RPCT_NUD_R31_C64</v>
      </c>
      <c r="BO50" s="49" t="str">
        <f t="shared" si="28"/>
        <v>NL_RPCT_NUD_R31_C65</v>
      </c>
      <c r="BP50" s="49" t="str">
        <f t="shared" si="28"/>
        <v>NL_RPCT_NUD_R31_C66</v>
      </c>
      <c r="BQ50" s="49" t="str">
        <f t="shared" si="28"/>
        <v>NL_RPCT_NUD_R31_C67</v>
      </c>
    </row>
    <row r="51" spans="1:69" x14ac:dyDescent="0.35">
      <c r="A51" s="12"/>
      <c r="B51" s="65" t="s">
        <v>430</v>
      </c>
      <c r="C51" s="49" t="str">
        <f t="shared" si="22"/>
        <v>NL_RINTLOB_XXX_R32_C1</v>
      </c>
      <c r="D51" s="49" t="str">
        <f t="shared" si="29"/>
        <v>NL_RMAP_XXX_R32_C2</v>
      </c>
      <c r="E51" s="49" t="str">
        <f t="shared" si="23"/>
        <v>NL_REXP_NET_R32_C3</v>
      </c>
      <c r="F51" s="49" t="str">
        <f t="shared" si="23"/>
        <v>NL_REXP_NET_R32_C4</v>
      </c>
      <c r="G51" s="49" t="str">
        <f t="shared" si="23"/>
        <v>NL_REXP_NET_R32_C5</v>
      </c>
      <c r="H51" s="49" t="str">
        <f t="shared" si="23"/>
        <v>NL_REXP_NET_R32_C6</v>
      </c>
      <c r="I51" s="49" t="str">
        <f t="shared" si="23"/>
        <v>NL_REXP_NET_R32_C7</v>
      </c>
      <c r="J51" s="49" t="str">
        <f t="shared" si="23"/>
        <v>NL_REXP_NET_R32_C8</v>
      </c>
      <c r="K51" s="49" t="str">
        <f t="shared" si="23"/>
        <v>NL_REXP_NET_R32_C9</v>
      </c>
      <c r="L51" s="115"/>
      <c r="M51" s="49" t="str">
        <f t="shared" si="24"/>
        <v>NL_RSCR_NET_R32_C11</v>
      </c>
      <c r="N51" s="49" t="str">
        <f t="shared" si="17"/>
        <v>NL_RSPR_NDI_R32_C12</v>
      </c>
      <c r="O51" s="49" t="str">
        <f t="shared" si="17"/>
        <v>NL_RSPR_NDI_R32_C13</v>
      </c>
      <c r="P51" s="49" t="str">
        <f t="shared" si="25"/>
        <v>NL_RPCT_NDI_R32_C14</v>
      </c>
      <c r="Q51" s="49" t="str">
        <f t="shared" si="25"/>
        <v>NL_RPCT_NDI_R32_C15</v>
      </c>
      <c r="R51" s="49" t="str">
        <f t="shared" si="25"/>
        <v>NL_RPCT_NDI_R32_C16</v>
      </c>
      <c r="S51" s="49" t="str">
        <f t="shared" si="25"/>
        <v>NL_RPCT_NDI_R32_C17</v>
      </c>
      <c r="T51" s="49" t="str">
        <f t="shared" si="25"/>
        <v>NL_RPCT_NDI_R32_C18</v>
      </c>
      <c r="U51" s="49" t="str">
        <f t="shared" si="25"/>
        <v>NL_RPCT_NDI_R32_C19</v>
      </c>
      <c r="V51" s="49" t="str">
        <f t="shared" si="25"/>
        <v>NL_RPCT_NDI_R32_C20</v>
      </c>
      <c r="W51" s="49" t="str">
        <f t="shared" si="25"/>
        <v>NL_RPCT_NDI_R32_C21</v>
      </c>
      <c r="X51" s="49" t="str">
        <f t="shared" si="25"/>
        <v>NL_RPCT_NDI_R32_C22</v>
      </c>
      <c r="Y51" s="49" t="str">
        <f t="shared" si="25"/>
        <v>NL_RPCT_NDI_R32_C23</v>
      </c>
      <c r="Z51" s="49" t="str">
        <f t="shared" si="25"/>
        <v>NL_RPCT_NDI_R32_C24</v>
      </c>
      <c r="AA51" s="49" t="str">
        <f t="shared" si="25"/>
        <v>NL_RPCT_NDI_R32_C25</v>
      </c>
      <c r="AB51" s="49" t="str">
        <f t="shared" si="25"/>
        <v>NL_RPCT_NDI_R32_C26</v>
      </c>
      <c r="AC51" s="49" t="str">
        <f t="shared" si="25"/>
        <v>NL_RPCT_NDI_R32_C27</v>
      </c>
      <c r="AD51" s="49" t="str">
        <f t="shared" si="25"/>
        <v>NL_RPCT_NDI_R32_C28</v>
      </c>
      <c r="AE51" s="49" t="str">
        <f t="shared" si="25"/>
        <v>NL_RPCT_NDI_R32_C29</v>
      </c>
      <c r="AF51" s="49" t="str">
        <f t="shared" si="26"/>
        <v>NL_RPCT_NDI_R32_C30</v>
      </c>
      <c r="AG51" s="49" t="str">
        <f t="shared" si="26"/>
        <v>NL_RPCT_NDI_R32_C31</v>
      </c>
      <c r="AH51" s="49" t="str">
        <f t="shared" si="26"/>
        <v>NL_RPCT_NDI_R32_C32</v>
      </c>
      <c r="AI51" s="49" t="str">
        <f t="shared" si="26"/>
        <v>NL_RPCT_NDI_R32_C33</v>
      </c>
      <c r="AJ51" s="49" t="str">
        <f t="shared" si="26"/>
        <v>NL_RPCT_NDI_R32_C34</v>
      </c>
      <c r="AK51" s="49" t="str">
        <f t="shared" si="26"/>
        <v>NL_RPCT_NDI_R32_C35</v>
      </c>
      <c r="AL51" s="49" t="str">
        <f t="shared" si="26"/>
        <v>NL_RPCT_NDI_R32_C36</v>
      </c>
      <c r="AM51" s="49" t="str">
        <f t="shared" si="26"/>
        <v>NL_RPCT_NDI_R32_C37</v>
      </c>
      <c r="AN51" s="49" t="str">
        <f t="shared" si="26"/>
        <v>NL_RPCT_NDI_R32_C38</v>
      </c>
      <c r="AO51" s="49" t="str">
        <f t="shared" si="26"/>
        <v>NL_RPCT_NDI_R32_C39</v>
      </c>
      <c r="AP51" s="49" t="str">
        <f t="shared" si="27"/>
        <v>NL_RSPR_NUD_R32_C40</v>
      </c>
      <c r="AQ51" s="49" t="str">
        <f t="shared" si="27"/>
        <v>NL_RSPR_NUD_R32_C41</v>
      </c>
      <c r="AR51" s="49" t="str">
        <f t="shared" si="28"/>
        <v>NL_RPCT_NUD_R32_C42</v>
      </c>
      <c r="AS51" s="49" t="str">
        <f t="shared" si="28"/>
        <v>NL_RPCT_NUD_R32_C43</v>
      </c>
      <c r="AT51" s="49" t="str">
        <f t="shared" si="28"/>
        <v>NL_RPCT_NUD_R32_C44</v>
      </c>
      <c r="AU51" s="49" t="str">
        <f t="shared" si="28"/>
        <v>NL_RPCT_NUD_R32_C45</v>
      </c>
      <c r="AV51" s="49" t="str">
        <f t="shared" si="28"/>
        <v>NL_RPCT_NUD_R32_C46</v>
      </c>
      <c r="AW51" s="49" t="str">
        <f t="shared" si="28"/>
        <v>NL_RPCT_NUD_R32_C47</v>
      </c>
      <c r="AX51" s="49" t="str">
        <f t="shared" si="28"/>
        <v>NL_RPCT_NUD_R32_C48</v>
      </c>
      <c r="AY51" s="49" t="str">
        <f t="shared" si="28"/>
        <v>NL_RPCT_NUD_R32_C49</v>
      </c>
      <c r="AZ51" s="49" t="str">
        <f t="shared" si="28"/>
        <v>NL_RPCT_NUD_R32_C50</v>
      </c>
      <c r="BA51" s="49" t="str">
        <f t="shared" si="28"/>
        <v>NL_RPCT_NUD_R32_C51</v>
      </c>
      <c r="BB51" s="49" t="str">
        <f t="shared" si="28"/>
        <v>NL_RPCT_NUD_R32_C52</v>
      </c>
      <c r="BC51" s="49" t="str">
        <f t="shared" si="28"/>
        <v>NL_RPCT_NUD_R32_C53</v>
      </c>
      <c r="BD51" s="49" t="str">
        <f t="shared" si="28"/>
        <v>NL_RPCT_NUD_R32_C54</v>
      </c>
      <c r="BE51" s="49" t="str">
        <f t="shared" si="28"/>
        <v>NL_RPCT_NUD_R32_C55</v>
      </c>
      <c r="BF51" s="49" t="str">
        <f t="shared" si="28"/>
        <v>NL_RPCT_NUD_R32_C56</v>
      </c>
      <c r="BG51" s="49" t="str">
        <f t="shared" si="28"/>
        <v>NL_RPCT_NUD_R32_C57</v>
      </c>
      <c r="BH51" s="49" t="str">
        <f t="shared" si="28"/>
        <v>NL_RPCT_NUD_R32_C58</v>
      </c>
      <c r="BI51" s="49" t="str">
        <f t="shared" si="28"/>
        <v>NL_RPCT_NUD_R32_C59</v>
      </c>
      <c r="BJ51" s="49" t="str">
        <f t="shared" si="28"/>
        <v>NL_RPCT_NUD_R32_C60</v>
      </c>
      <c r="BK51" s="49" t="str">
        <f t="shared" si="28"/>
        <v>NL_RPCT_NUD_R32_C61</v>
      </c>
      <c r="BL51" s="49" t="str">
        <f t="shared" si="28"/>
        <v>NL_RPCT_NUD_R32_C62</v>
      </c>
      <c r="BM51" s="49" t="str">
        <f t="shared" si="28"/>
        <v>NL_RPCT_NUD_R32_C63</v>
      </c>
      <c r="BN51" s="49" t="str">
        <f t="shared" si="28"/>
        <v>NL_RPCT_NUD_R32_C64</v>
      </c>
      <c r="BO51" s="49" t="str">
        <f t="shared" si="28"/>
        <v>NL_RPCT_NUD_R32_C65</v>
      </c>
      <c r="BP51" s="49" t="str">
        <f t="shared" si="28"/>
        <v>NL_RPCT_NUD_R32_C66</v>
      </c>
      <c r="BQ51" s="49" t="str">
        <f t="shared" si="28"/>
        <v>NL_RPCT_NUD_R32_C67</v>
      </c>
    </row>
    <row r="52" spans="1:69" x14ac:dyDescent="0.35">
      <c r="A52" s="12"/>
      <c r="B52" s="65" t="s">
        <v>431</v>
      </c>
      <c r="C52" s="49" t="str">
        <f t="shared" si="22"/>
        <v>NL_RINTLOB_XXX_R33_C1</v>
      </c>
      <c r="D52" s="49" t="str">
        <f t="shared" si="29"/>
        <v>NL_RMAP_XXX_R33_C2</v>
      </c>
      <c r="E52" s="49" t="str">
        <f t="shared" si="23"/>
        <v>NL_REXP_NET_R33_C3</v>
      </c>
      <c r="F52" s="49" t="str">
        <f t="shared" si="23"/>
        <v>NL_REXP_NET_R33_C4</v>
      </c>
      <c r="G52" s="49" t="str">
        <f t="shared" si="23"/>
        <v>NL_REXP_NET_R33_C5</v>
      </c>
      <c r="H52" s="49" t="str">
        <f t="shared" si="23"/>
        <v>NL_REXP_NET_R33_C6</v>
      </c>
      <c r="I52" s="49" t="str">
        <f t="shared" si="23"/>
        <v>NL_REXP_NET_R33_C7</v>
      </c>
      <c r="J52" s="49" t="str">
        <f t="shared" si="23"/>
        <v>NL_REXP_NET_R33_C8</v>
      </c>
      <c r="K52" s="49" t="str">
        <f t="shared" si="23"/>
        <v>NL_REXP_NET_R33_C9</v>
      </c>
      <c r="L52" s="115"/>
      <c r="M52" s="49" t="str">
        <f t="shared" si="24"/>
        <v>NL_RSCR_NET_R33_C11</v>
      </c>
      <c r="N52" s="49" t="str">
        <f t="shared" si="17"/>
        <v>NL_RSPR_NDI_R33_C12</v>
      </c>
      <c r="O52" s="49" t="str">
        <f t="shared" si="17"/>
        <v>NL_RSPR_NDI_R33_C13</v>
      </c>
      <c r="P52" s="49" t="str">
        <f t="shared" si="25"/>
        <v>NL_RPCT_NDI_R33_C14</v>
      </c>
      <c r="Q52" s="49" t="str">
        <f t="shared" si="25"/>
        <v>NL_RPCT_NDI_R33_C15</v>
      </c>
      <c r="R52" s="49" t="str">
        <f t="shared" si="25"/>
        <v>NL_RPCT_NDI_R33_C16</v>
      </c>
      <c r="S52" s="49" t="str">
        <f t="shared" si="25"/>
        <v>NL_RPCT_NDI_R33_C17</v>
      </c>
      <c r="T52" s="49" t="str">
        <f t="shared" si="25"/>
        <v>NL_RPCT_NDI_R33_C18</v>
      </c>
      <c r="U52" s="49" t="str">
        <f t="shared" si="25"/>
        <v>NL_RPCT_NDI_R33_C19</v>
      </c>
      <c r="V52" s="49" t="str">
        <f t="shared" si="25"/>
        <v>NL_RPCT_NDI_R33_C20</v>
      </c>
      <c r="W52" s="49" t="str">
        <f t="shared" si="25"/>
        <v>NL_RPCT_NDI_R33_C21</v>
      </c>
      <c r="X52" s="49" t="str">
        <f t="shared" si="25"/>
        <v>NL_RPCT_NDI_R33_C22</v>
      </c>
      <c r="Y52" s="49" t="str">
        <f t="shared" si="25"/>
        <v>NL_RPCT_NDI_R33_C23</v>
      </c>
      <c r="Z52" s="49" t="str">
        <f t="shared" si="25"/>
        <v>NL_RPCT_NDI_R33_C24</v>
      </c>
      <c r="AA52" s="49" t="str">
        <f t="shared" si="25"/>
        <v>NL_RPCT_NDI_R33_C25</v>
      </c>
      <c r="AB52" s="49" t="str">
        <f t="shared" si="25"/>
        <v>NL_RPCT_NDI_R33_C26</v>
      </c>
      <c r="AC52" s="49" t="str">
        <f t="shared" si="25"/>
        <v>NL_RPCT_NDI_R33_C27</v>
      </c>
      <c r="AD52" s="49" t="str">
        <f t="shared" si="25"/>
        <v>NL_RPCT_NDI_R33_C28</v>
      </c>
      <c r="AE52" s="49" t="str">
        <f t="shared" si="25"/>
        <v>NL_RPCT_NDI_R33_C29</v>
      </c>
      <c r="AF52" s="49" t="str">
        <f t="shared" si="26"/>
        <v>NL_RPCT_NDI_R33_C30</v>
      </c>
      <c r="AG52" s="49" t="str">
        <f t="shared" si="26"/>
        <v>NL_RPCT_NDI_R33_C31</v>
      </c>
      <c r="AH52" s="49" t="str">
        <f t="shared" si="26"/>
        <v>NL_RPCT_NDI_R33_C32</v>
      </c>
      <c r="AI52" s="49" t="str">
        <f t="shared" si="26"/>
        <v>NL_RPCT_NDI_R33_C33</v>
      </c>
      <c r="AJ52" s="49" t="str">
        <f t="shared" si="26"/>
        <v>NL_RPCT_NDI_R33_C34</v>
      </c>
      <c r="AK52" s="49" t="str">
        <f t="shared" si="26"/>
        <v>NL_RPCT_NDI_R33_C35</v>
      </c>
      <c r="AL52" s="49" t="str">
        <f t="shared" si="26"/>
        <v>NL_RPCT_NDI_R33_C36</v>
      </c>
      <c r="AM52" s="49" t="str">
        <f t="shared" si="26"/>
        <v>NL_RPCT_NDI_R33_C37</v>
      </c>
      <c r="AN52" s="49" t="str">
        <f t="shared" si="26"/>
        <v>NL_RPCT_NDI_R33_C38</v>
      </c>
      <c r="AO52" s="49" t="str">
        <f t="shared" si="26"/>
        <v>NL_RPCT_NDI_R33_C39</v>
      </c>
      <c r="AP52" s="49" t="str">
        <f t="shared" si="27"/>
        <v>NL_RSPR_NUD_R33_C40</v>
      </c>
      <c r="AQ52" s="49" t="str">
        <f t="shared" si="27"/>
        <v>NL_RSPR_NUD_R33_C41</v>
      </c>
      <c r="AR52" s="49" t="str">
        <f t="shared" si="28"/>
        <v>NL_RPCT_NUD_R33_C42</v>
      </c>
      <c r="AS52" s="49" t="str">
        <f t="shared" si="28"/>
        <v>NL_RPCT_NUD_R33_C43</v>
      </c>
      <c r="AT52" s="49" t="str">
        <f t="shared" si="28"/>
        <v>NL_RPCT_NUD_R33_C44</v>
      </c>
      <c r="AU52" s="49" t="str">
        <f t="shared" si="28"/>
        <v>NL_RPCT_NUD_R33_C45</v>
      </c>
      <c r="AV52" s="49" t="str">
        <f t="shared" si="28"/>
        <v>NL_RPCT_NUD_R33_C46</v>
      </c>
      <c r="AW52" s="49" t="str">
        <f t="shared" si="28"/>
        <v>NL_RPCT_NUD_R33_C47</v>
      </c>
      <c r="AX52" s="49" t="str">
        <f t="shared" si="28"/>
        <v>NL_RPCT_NUD_R33_C48</v>
      </c>
      <c r="AY52" s="49" t="str">
        <f t="shared" si="28"/>
        <v>NL_RPCT_NUD_R33_C49</v>
      </c>
      <c r="AZ52" s="49" t="str">
        <f t="shared" si="28"/>
        <v>NL_RPCT_NUD_R33_C50</v>
      </c>
      <c r="BA52" s="49" t="str">
        <f t="shared" si="28"/>
        <v>NL_RPCT_NUD_R33_C51</v>
      </c>
      <c r="BB52" s="49" t="str">
        <f t="shared" si="28"/>
        <v>NL_RPCT_NUD_R33_C52</v>
      </c>
      <c r="BC52" s="49" t="str">
        <f t="shared" si="28"/>
        <v>NL_RPCT_NUD_R33_C53</v>
      </c>
      <c r="BD52" s="49" t="str">
        <f t="shared" si="28"/>
        <v>NL_RPCT_NUD_R33_C54</v>
      </c>
      <c r="BE52" s="49" t="str">
        <f t="shared" si="28"/>
        <v>NL_RPCT_NUD_R33_C55</v>
      </c>
      <c r="BF52" s="49" t="str">
        <f t="shared" si="28"/>
        <v>NL_RPCT_NUD_R33_C56</v>
      </c>
      <c r="BG52" s="49" t="str">
        <f t="shared" si="28"/>
        <v>NL_RPCT_NUD_R33_C57</v>
      </c>
      <c r="BH52" s="49" t="str">
        <f t="shared" si="28"/>
        <v>NL_RPCT_NUD_R33_C58</v>
      </c>
      <c r="BI52" s="49" t="str">
        <f t="shared" si="28"/>
        <v>NL_RPCT_NUD_R33_C59</v>
      </c>
      <c r="BJ52" s="49" t="str">
        <f t="shared" si="28"/>
        <v>NL_RPCT_NUD_R33_C60</v>
      </c>
      <c r="BK52" s="49" t="str">
        <f t="shared" si="28"/>
        <v>NL_RPCT_NUD_R33_C61</v>
      </c>
      <c r="BL52" s="49" t="str">
        <f t="shared" si="28"/>
        <v>NL_RPCT_NUD_R33_C62</v>
      </c>
      <c r="BM52" s="49" t="str">
        <f t="shared" si="28"/>
        <v>NL_RPCT_NUD_R33_C63</v>
      </c>
      <c r="BN52" s="49" t="str">
        <f t="shared" si="28"/>
        <v>NL_RPCT_NUD_R33_C64</v>
      </c>
      <c r="BO52" s="49" t="str">
        <f t="shared" si="28"/>
        <v>NL_RPCT_NUD_R33_C65</v>
      </c>
      <c r="BP52" s="49" t="str">
        <f t="shared" si="28"/>
        <v>NL_RPCT_NUD_R33_C66</v>
      </c>
      <c r="BQ52" s="49" t="str">
        <f t="shared" si="28"/>
        <v>NL_RPCT_NUD_R33_C67</v>
      </c>
    </row>
    <row r="53" spans="1:69" x14ac:dyDescent="0.35">
      <c r="B53" s="65" t="s">
        <v>35</v>
      </c>
      <c r="C53" s="49" t="str">
        <f t="shared" si="22"/>
        <v>NL_RINTLOB_XXX_._C1</v>
      </c>
      <c r="D53" s="49" t="str">
        <f t="shared" si="29"/>
        <v>NL_RMAP_XXX_._C2</v>
      </c>
      <c r="E53" s="49" t="str">
        <f t="shared" si="23"/>
        <v>NL_REXP_NET_._C3</v>
      </c>
      <c r="F53" s="49" t="str">
        <f t="shared" si="23"/>
        <v>NL_REXP_NET_._C4</v>
      </c>
      <c r="G53" s="49" t="str">
        <f t="shared" si="23"/>
        <v>NL_REXP_NET_._C5</v>
      </c>
      <c r="H53" s="49" t="str">
        <f t="shared" si="23"/>
        <v>NL_REXP_NET_._C6</v>
      </c>
      <c r="I53" s="49" t="str">
        <f t="shared" si="23"/>
        <v>NL_REXP_NET_._C7</v>
      </c>
      <c r="J53" s="49" t="str">
        <f t="shared" si="23"/>
        <v>NL_REXP_NET_._C8</v>
      </c>
      <c r="K53" s="49" t="str">
        <f t="shared" si="23"/>
        <v>NL_REXP_NET_._C9</v>
      </c>
      <c r="L53" s="115"/>
      <c r="M53" s="49" t="str">
        <f t="shared" si="24"/>
        <v>NL_RSCR_NET_._C11</v>
      </c>
      <c r="N53" s="49" t="str">
        <f t="shared" si="17"/>
        <v>NL_RSPR_NDI_._C12</v>
      </c>
      <c r="O53" s="49" t="str">
        <f t="shared" si="17"/>
        <v>NL_RSPR_NDI_._C13</v>
      </c>
      <c r="P53" s="49" t="str">
        <f t="shared" si="25"/>
        <v>NL_RPCT_NDI_._C14</v>
      </c>
      <c r="Q53" s="49" t="str">
        <f t="shared" si="25"/>
        <v>NL_RPCT_NDI_._C15</v>
      </c>
      <c r="R53" s="49" t="str">
        <f t="shared" si="25"/>
        <v>NL_RPCT_NDI_._C16</v>
      </c>
      <c r="S53" s="49" t="str">
        <f t="shared" si="25"/>
        <v>NL_RPCT_NDI_._C17</v>
      </c>
      <c r="T53" s="49" t="str">
        <f t="shared" si="25"/>
        <v>NL_RPCT_NDI_._C18</v>
      </c>
      <c r="U53" s="49" t="str">
        <f t="shared" si="25"/>
        <v>NL_RPCT_NDI_._C19</v>
      </c>
      <c r="V53" s="49" t="str">
        <f t="shared" si="25"/>
        <v>NL_RPCT_NDI_._C20</v>
      </c>
      <c r="W53" s="49" t="str">
        <f t="shared" si="25"/>
        <v>NL_RPCT_NDI_._C21</v>
      </c>
      <c r="X53" s="49" t="str">
        <f t="shared" si="25"/>
        <v>NL_RPCT_NDI_._C22</v>
      </c>
      <c r="Y53" s="49" t="str">
        <f t="shared" si="25"/>
        <v>NL_RPCT_NDI_._C23</v>
      </c>
      <c r="Z53" s="49" t="str">
        <f t="shared" si="25"/>
        <v>NL_RPCT_NDI_._C24</v>
      </c>
      <c r="AA53" s="49" t="str">
        <f t="shared" si="25"/>
        <v>NL_RPCT_NDI_._C25</v>
      </c>
      <c r="AB53" s="49" t="str">
        <f t="shared" si="25"/>
        <v>NL_RPCT_NDI_._C26</v>
      </c>
      <c r="AC53" s="49" t="str">
        <f t="shared" si="25"/>
        <v>NL_RPCT_NDI_._C27</v>
      </c>
      <c r="AD53" s="49" t="str">
        <f t="shared" si="25"/>
        <v>NL_RPCT_NDI_._C28</v>
      </c>
      <c r="AE53" s="49" t="str">
        <f t="shared" si="25"/>
        <v>NL_RPCT_NDI_._C29</v>
      </c>
      <c r="AF53" s="49" t="str">
        <f t="shared" si="26"/>
        <v>NL_RPCT_NDI_._C30</v>
      </c>
      <c r="AG53" s="49" t="str">
        <f t="shared" si="26"/>
        <v>NL_RPCT_NDI_._C31</v>
      </c>
      <c r="AH53" s="49" t="str">
        <f t="shared" si="26"/>
        <v>NL_RPCT_NDI_._C32</v>
      </c>
      <c r="AI53" s="49" t="str">
        <f t="shared" si="26"/>
        <v>NL_RPCT_NDI_._C33</v>
      </c>
      <c r="AJ53" s="49" t="str">
        <f t="shared" si="26"/>
        <v>NL_RPCT_NDI_._C34</v>
      </c>
      <c r="AK53" s="49" t="str">
        <f t="shared" si="26"/>
        <v>NL_RPCT_NDI_._C35</v>
      </c>
      <c r="AL53" s="49" t="str">
        <f t="shared" si="26"/>
        <v>NL_RPCT_NDI_._C36</v>
      </c>
      <c r="AM53" s="49" t="str">
        <f t="shared" si="26"/>
        <v>NL_RPCT_NDI_._C37</v>
      </c>
      <c r="AN53" s="49" t="str">
        <f t="shared" si="26"/>
        <v>NL_RPCT_NDI_._C38</v>
      </c>
      <c r="AO53" s="49" t="str">
        <f t="shared" si="26"/>
        <v>NL_RPCT_NDI_._C39</v>
      </c>
      <c r="AP53" s="49" t="str">
        <f t="shared" si="27"/>
        <v>NL_RSPR_NUD_._C40</v>
      </c>
      <c r="AQ53" s="49" t="str">
        <f t="shared" si="27"/>
        <v>NL_RSPR_NUD_._C41</v>
      </c>
      <c r="AR53" s="49" t="str">
        <f t="shared" si="28"/>
        <v>NL_RPCT_NUD_._C42</v>
      </c>
      <c r="AS53" s="49" t="str">
        <f t="shared" si="28"/>
        <v>NL_RPCT_NUD_._C43</v>
      </c>
      <c r="AT53" s="49" t="str">
        <f t="shared" si="28"/>
        <v>NL_RPCT_NUD_._C44</v>
      </c>
      <c r="AU53" s="49" t="str">
        <f t="shared" si="28"/>
        <v>NL_RPCT_NUD_._C45</v>
      </c>
      <c r="AV53" s="49" t="str">
        <f t="shared" si="28"/>
        <v>NL_RPCT_NUD_._C46</v>
      </c>
      <c r="AW53" s="49" t="str">
        <f t="shared" si="28"/>
        <v>NL_RPCT_NUD_._C47</v>
      </c>
      <c r="AX53" s="49" t="str">
        <f t="shared" si="28"/>
        <v>NL_RPCT_NUD_._C48</v>
      </c>
      <c r="AY53" s="49" t="str">
        <f t="shared" si="28"/>
        <v>NL_RPCT_NUD_._C49</v>
      </c>
      <c r="AZ53" s="49" t="str">
        <f t="shared" si="28"/>
        <v>NL_RPCT_NUD_._C50</v>
      </c>
      <c r="BA53" s="49" t="str">
        <f t="shared" si="28"/>
        <v>NL_RPCT_NUD_._C51</v>
      </c>
      <c r="BB53" s="49" t="str">
        <f t="shared" si="28"/>
        <v>NL_RPCT_NUD_._C52</v>
      </c>
      <c r="BC53" s="49" t="str">
        <f t="shared" si="28"/>
        <v>NL_RPCT_NUD_._C53</v>
      </c>
      <c r="BD53" s="49" t="str">
        <f t="shared" si="28"/>
        <v>NL_RPCT_NUD_._C54</v>
      </c>
      <c r="BE53" s="49" t="str">
        <f t="shared" si="28"/>
        <v>NL_RPCT_NUD_._C55</v>
      </c>
      <c r="BF53" s="49" t="str">
        <f t="shared" si="28"/>
        <v>NL_RPCT_NUD_._C56</v>
      </c>
      <c r="BG53" s="49" t="str">
        <f t="shared" si="28"/>
        <v>NL_RPCT_NUD_._C57</v>
      </c>
      <c r="BH53" s="49" t="str">
        <f t="shared" si="28"/>
        <v>NL_RPCT_NUD_._C58</v>
      </c>
      <c r="BI53" s="49" t="str">
        <f t="shared" si="28"/>
        <v>NL_RPCT_NUD_._C59</v>
      </c>
      <c r="BJ53" s="49" t="str">
        <f t="shared" si="28"/>
        <v>NL_RPCT_NUD_._C60</v>
      </c>
      <c r="BK53" s="49" t="str">
        <f t="shared" si="28"/>
        <v>NL_RPCT_NUD_._C61</v>
      </c>
      <c r="BL53" s="49" t="str">
        <f t="shared" si="28"/>
        <v>NL_RPCT_NUD_._C62</v>
      </c>
      <c r="BM53" s="49" t="str">
        <f t="shared" si="28"/>
        <v>NL_RPCT_NUD_._C63</v>
      </c>
      <c r="BN53" s="49" t="str">
        <f t="shared" si="28"/>
        <v>NL_RPCT_NUD_._C64</v>
      </c>
      <c r="BO53" s="49" t="str">
        <f t="shared" si="28"/>
        <v>NL_RPCT_NUD_._C65</v>
      </c>
      <c r="BP53" s="49" t="str">
        <f t="shared" si="28"/>
        <v>NL_RPCT_NUD_._C66</v>
      </c>
      <c r="BQ53" s="49" t="str">
        <f t="shared" si="28"/>
        <v>NL_RPCT_NUD_._C67</v>
      </c>
    </row>
    <row r="54" spans="1:69" x14ac:dyDescent="0.35">
      <c r="B54" s="65" t="s">
        <v>35</v>
      </c>
      <c r="C54" s="49" t="str">
        <f t="shared" si="22"/>
        <v>NL_RINTLOB_XXX_._C1</v>
      </c>
      <c r="D54" s="49" t="str">
        <f t="shared" si="29"/>
        <v>NL_RMAP_XXX_._C2</v>
      </c>
      <c r="E54" s="49" t="str">
        <f t="shared" si="23"/>
        <v>NL_REXP_NET_._C3</v>
      </c>
      <c r="F54" s="49" t="str">
        <f t="shared" si="23"/>
        <v>NL_REXP_NET_._C4</v>
      </c>
      <c r="G54" s="49" t="str">
        <f t="shared" si="23"/>
        <v>NL_REXP_NET_._C5</v>
      </c>
      <c r="H54" s="49" t="str">
        <f t="shared" si="23"/>
        <v>NL_REXP_NET_._C6</v>
      </c>
      <c r="I54" s="49" t="str">
        <f t="shared" si="23"/>
        <v>NL_REXP_NET_._C7</v>
      </c>
      <c r="J54" s="49" t="str">
        <f t="shared" si="23"/>
        <v>NL_REXP_NET_._C8</v>
      </c>
      <c r="K54" s="49" t="str">
        <f t="shared" si="23"/>
        <v>NL_REXP_NET_._C9</v>
      </c>
      <c r="L54" s="115"/>
      <c r="M54" s="49" t="str">
        <f t="shared" si="24"/>
        <v>NL_RSCR_NET_._C11</v>
      </c>
      <c r="N54" s="49" t="str">
        <f t="shared" si="17"/>
        <v>NL_RSPR_NDI_._C12</v>
      </c>
      <c r="O54" s="49" t="str">
        <f t="shared" si="17"/>
        <v>NL_RSPR_NDI_._C13</v>
      </c>
      <c r="P54" s="49" t="str">
        <f t="shared" si="25"/>
        <v>NL_RPCT_NDI_._C14</v>
      </c>
      <c r="Q54" s="49" t="str">
        <f t="shared" si="25"/>
        <v>NL_RPCT_NDI_._C15</v>
      </c>
      <c r="R54" s="49" t="str">
        <f t="shared" si="25"/>
        <v>NL_RPCT_NDI_._C16</v>
      </c>
      <c r="S54" s="49" t="str">
        <f t="shared" si="25"/>
        <v>NL_RPCT_NDI_._C17</v>
      </c>
      <c r="T54" s="49" t="str">
        <f t="shared" si="25"/>
        <v>NL_RPCT_NDI_._C18</v>
      </c>
      <c r="U54" s="49" t="str">
        <f t="shared" si="25"/>
        <v>NL_RPCT_NDI_._C19</v>
      </c>
      <c r="V54" s="49" t="str">
        <f t="shared" si="25"/>
        <v>NL_RPCT_NDI_._C20</v>
      </c>
      <c r="W54" s="49" t="str">
        <f t="shared" si="25"/>
        <v>NL_RPCT_NDI_._C21</v>
      </c>
      <c r="X54" s="49" t="str">
        <f t="shared" si="25"/>
        <v>NL_RPCT_NDI_._C22</v>
      </c>
      <c r="Y54" s="49" t="str">
        <f t="shared" si="25"/>
        <v>NL_RPCT_NDI_._C23</v>
      </c>
      <c r="Z54" s="49" t="str">
        <f t="shared" si="25"/>
        <v>NL_RPCT_NDI_._C24</v>
      </c>
      <c r="AA54" s="49" t="str">
        <f t="shared" si="25"/>
        <v>NL_RPCT_NDI_._C25</v>
      </c>
      <c r="AB54" s="49" t="str">
        <f t="shared" si="25"/>
        <v>NL_RPCT_NDI_._C26</v>
      </c>
      <c r="AC54" s="49" t="str">
        <f t="shared" si="25"/>
        <v>NL_RPCT_NDI_._C27</v>
      </c>
      <c r="AD54" s="49" t="str">
        <f t="shared" si="25"/>
        <v>NL_RPCT_NDI_._C28</v>
      </c>
      <c r="AE54" s="49" t="str">
        <f t="shared" si="25"/>
        <v>NL_RPCT_NDI_._C29</v>
      </c>
      <c r="AF54" s="49" t="str">
        <f t="shared" si="26"/>
        <v>NL_RPCT_NDI_._C30</v>
      </c>
      <c r="AG54" s="49" t="str">
        <f t="shared" si="26"/>
        <v>NL_RPCT_NDI_._C31</v>
      </c>
      <c r="AH54" s="49" t="str">
        <f t="shared" si="26"/>
        <v>NL_RPCT_NDI_._C32</v>
      </c>
      <c r="AI54" s="49" t="str">
        <f t="shared" si="26"/>
        <v>NL_RPCT_NDI_._C33</v>
      </c>
      <c r="AJ54" s="49" t="str">
        <f t="shared" si="26"/>
        <v>NL_RPCT_NDI_._C34</v>
      </c>
      <c r="AK54" s="49" t="str">
        <f t="shared" si="26"/>
        <v>NL_RPCT_NDI_._C35</v>
      </c>
      <c r="AL54" s="49" t="str">
        <f t="shared" si="26"/>
        <v>NL_RPCT_NDI_._C36</v>
      </c>
      <c r="AM54" s="49" t="str">
        <f t="shared" si="26"/>
        <v>NL_RPCT_NDI_._C37</v>
      </c>
      <c r="AN54" s="49" t="str">
        <f t="shared" si="26"/>
        <v>NL_RPCT_NDI_._C38</v>
      </c>
      <c r="AO54" s="49" t="str">
        <f t="shared" si="26"/>
        <v>NL_RPCT_NDI_._C39</v>
      </c>
      <c r="AP54" s="49" t="str">
        <f t="shared" si="27"/>
        <v>NL_RSPR_NUD_._C40</v>
      </c>
      <c r="AQ54" s="49" t="str">
        <f t="shared" si="27"/>
        <v>NL_RSPR_NUD_._C41</v>
      </c>
      <c r="AR54" s="49" t="str">
        <f t="shared" si="28"/>
        <v>NL_RPCT_NUD_._C42</v>
      </c>
      <c r="AS54" s="49" t="str">
        <f t="shared" si="28"/>
        <v>NL_RPCT_NUD_._C43</v>
      </c>
      <c r="AT54" s="49" t="str">
        <f t="shared" si="28"/>
        <v>NL_RPCT_NUD_._C44</v>
      </c>
      <c r="AU54" s="49" t="str">
        <f t="shared" si="28"/>
        <v>NL_RPCT_NUD_._C45</v>
      </c>
      <c r="AV54" s="49" t="str">
        <f t="shared" si="28"/>
        <v>NL_RPCT_NUD_._C46</v>
      </c>
      <c r="AW54" s="49" t="str">
        <f t="shared" si="28"/>
        <v>NL_RPCT_NUD_._C47</v>
      </c>
      <c r="AX54" s="49" t="str">
        <f t="shared" si="28"/>
        <v>NL_RPCT_NUD_._C48</v>
      </c>
      <c r="AY54" s="49" t="str">
        <f t="shared" si="28"/>
        <v>NL_RPCT_NUD_._C49</v>
      </c>
      <c r="AZ54" s="49" t="str">
        <f t="shared" si="28"/>
        <v>NL_RPCT_NUD_._C50</v>
      </c>
      <c r="BA54" s="49" t="str">
        <f t="shared" si="28"/>
        <v>NL_RPCT_NUD_._C51</v>
      </c>
      <c r="BB54" s="49" t="str">
        <f t="shared" si="28"/>
        <v>NL_RPCT_NUD_._C52</v>
      </c>
      <c r="BC54" s="49" t="str">
        <f t="shared" si="28"/>
        <v>NL_RPCT_NUD_._C53</v>
      </c>
      <c r="BD54" s="49" t="str">
        <f t="shared" si="28"/>
        <v>NL_RPCT_NUD_._C54</v>
      </c>
      <c r="BE54" s="49" t="str">
        <f t="shared" si="28"/>
        <v>NL_RPCT_NUD_._C55</v>
      </c>
      <c r="BF54" s="49" t="str">
        <f t="shared" si="28"/>
        <v>NL_RPCT_NUD_._C56</v>
      </c>
      <c r="BG54" s="49" t="str">
        <f t="shared" si="28"/>
        <v>NL_RPCT_NUD_._C57</v>
      </c>
      <c r="BH54" s="49" t="str">
        <f t="shared" si="28"/>
        <v>NL_RPCT_NUD_._C58</v>
      </c>
      <c r="BI54" s="49" t="str">
        <f t="shared" si="28"/>
        <v>NL_RPCT_NUD_._C59</v>
      </c>
      <c r="BJ54" s="49" t="str">
        <f t="shared" si="28"/>
        <v>NL_RPCT_NUD_._C60</v>
      </c>
      <c r="BK54" s="49" t="str">
        <f t="shared" si="28"/>
        <v>NL_RPCT_NUD_._C61</v>
      </c>
      <c r="BL54" s="49" t="str">
        <f t="shared" si="28"/>
        <v>NL_RPCT_NUD_._C62</v>
      </c>
      <c r="BM54" s="49" t="str">
        <f t="shared" si="28"/>
        <v>NL_RPCT_NUD_._C63</v>
      </c>
      <c r="BN54" s="49" t="str">
        <f t="shared" si="28"/>
        <v>NL_RPCT_NUD_._C64</v>
      </c>
      <c r="BO54" s="49" t="str">
        <f t="shared" si="28"/>
        <v>NL_RPCT_NUD_._C65</v>
      </c>
      <c r="BP54" s="49" t="str">
        <f t="shared" si="28"/>
        <v>NL_RPCT_NUD_._C66</v>
      </c>
      <c r="BQ54" s="49" t="str">
        <f t="shared" si="28"/>
        <v>NL_RPCT_NUD_._C67</v>
      </c>
    </row>
    <row r="55" spans="1:69" x14ac:dyDescent="0.35">
      <c r="B55" s="65" t="s">
        <v>506</v>
      </c>
      <c r="C55" s="49" t="str">
        <f t="shared" si="22"/>
        <v>NL_RINTLOB_XXX_RXX_C1</v>
      </c>
      <c r="D55" s="49" t="str">
        <f t="shared" si="29"/>
        <v>NL_RMAP_XXX_RXX_C2</v>
      </c>
      <c r="E55" s="49" t="str">
        <f t="shared" si="23"/>
        <v>NL_REXP_NET_RXX_C3</v>
      </c>
      <c r="F55" s="49" t="str">
        <f t="shared" si="23"/>
        <v>NL_REXP_NET_RXX_C4</v>
      </c>
      <c r="G55" s="49" t="str">
        <f t="shared" si="23"/>
        <v>NL_REXP_NET_RXX_C5</v>
      </c>
      <c r="H55" s="49" t="str">
        <f t="shared" si="23"/>
        <v>NL_REXP_NET_RXX_C6</v>
      </c>
      <c r="I55" s="49" t="str">
        <f t="shared" si="23"/>
        <v>NL_REXP_NET_RXX_C7</v>
      </c>
      <c r="J55" s="49" t="str">
        <f t="shared" si="23"/>
        <v>NL_REXP_NET_RXX_C8</v>
      </c>
      <c r="K55" s="49" t="str">
        <f t="shared" si="23"/>
        <v>NL_REXP_NET_RXX_C9</v>
      </c>
      <c r="L55" s="115"/>
      <c r="M55" s="49" t="str">
        <f t="shared" si="24"/>
        <v>NL_RSCR_NET_RXX_C11</v>
      </c>
      <c r="N55" s="49" t="str">
        <f t="shared" si="17"/>
        <v>NL_RSPR_NDI_RXX_C12</v>
      </c>
      <c r="O55" s="49" t="str">
        <f t="shared" si="17"/>
        <v>NL_RSPR_NDI_RXX_C13</v>
      </c>
      <c r="P55" s="49" t="str">
        <f t="shared" si="25"/>
        <v>NL_RPCT_NDI_RXX_C14</v>
      </c>
      <c r="Q55" s="49" t="str">
        <f t="shared" si="25"/>
        <v>NL_RPCT_NDI_RXX_C15</v>
      </c>
      <c r="R55" s="49" t="str">
        <f t="shared" si="25"/>
        <v>NL_RPCT_NDI_RXX_C16</v>
      </c>
      <c r="S55" s="49" t="str">
        <f t="shared" si="25"/>
        <v>NL_RPCT_NDI_RXX_C17</v>
      </c>
      <c r="T55" s="49" t="str">
        <f t="shared" si="25"/>
        <v>NL_RPCT_NDI_RXX_C18</v>
      </c>
      <c r="U55" s="49" t="str">
        <f t="shared" si="25"/>
        <v>NL_RPCT_NDI_RXX_C19</v>
      </c>
      <c r="V55" s="49" t="str">
        <f t="shared" si="25"/>
        <v>NL_RPCT_NDI_RXX_C20</v>
      </c>
      <c r="W55" s="49" t="str">
        <f t="shared" si="25"/>
        <v>NL_RPCT_NDI_RXX_C21</v>
      </c>
      <c r="X55" s="49" t="str">
        <f t="shared" si="25"/>
        <v>NL_RPCT_NDI_RXX_C22</v>
      </c>
      <c r="Y55" s="49" t="str">
        <f t="shared" si="25"/>
        <v>NL_RPCT_NDI_RXX_C23</v>
      </c>
      <c r="Z55" s="49" t="str">
        <f t="shared" si="25"/>
        <v>NL_RPCT_NDI_RXX_C24</v>
      </c>
      <c r="AA55" s="49" t="str">
        <f t="shared" si="25"/>
        <v>NL_RPCT_NDI_RXX_C25</v>
      </c>
      <c r="AB55" s="49" t="str">
        <f t="shared" si="25"/>
        <v>NL_RPCT_NDI_RXX_C26</v>
      </c>
      <c r="AC55" s="49" t="str">
        <f t="shared" si="25"/>
        <v>NL_RPCT_NDI_RXX_C27</v>
      </c>
      <c r="AD55" s="49" t="str">
        <f t="shared" si="25"/>
        <v>NL_RPCT_NDI_RXX_C28</v>
      </c>
      <c r="AE55" s="49" t="str">
        <f t="shared" si="25"/>
        <v>NL_RPCT_NDI_RXX_C29</v>
      </c>
      <c r="AF55" s="49" t="str">
        <f t="shared" si="26"/>
        <v>NL_RPCT_NDI_RXX_C30</v>
      </c>
      <c r="AG55" s="49" t="str">
        <f t="shared" si="26"/>
        <v>NL_RPCT_NDI_RXX_C31</v>
      </c>
      <c r="AH55" s="49" t="str">
        <f t="shared" si="26"/>
        <v>NL_RPCT_NDI_RXX_C32</v>
      </c>
      <c r="AI55" s="49" t="str">
        <f t="shared" si="26"/>
        <v>NL_RPCT_NDI_RXX_C33</v>
      </c>
      <c r="AJ55" s="49" t="str">
        <f t="shared" si="26"/>
        <v>NL_RPCT_NDI_RXX_C34</v>
      </c>
      <c r="AK55" s="49" t="str">
        <f t="shared" si="26"/>
        <v>NL_RPCT_NDI_RXX_C35</v>
      </c>
      <c r="AL55" s="49" t="str">
        <f t="shared" si="26"/>
        <v>NL_RPCT_NDI_RXX_C36</v>
      </c>
      <c r="AM55" s="49" t="str">
        <f t="shared" si="26"/>
        <v>NL_RPCT_NDI_RXX_C37</v>
      </c>
      <c r="AN55" s="49" t="str">
        <f t="shared" si="26"/>
        <v>NL_RPCT_NDI_RXX_C38</v>
      </c>
      <c r="AO55" s="49" t="str">
        <f t="shared" si="26"/>
        <v>NL_RPCT_NDI_RXX_C39</v>
      </c>
      <c r="AP55" s="49" t="str">
        <f t="shared" si="27"/>
        <v>NL_RSPR_NUD_RXX_C40</v>
      </c>
      <c r="AQ55" s="49" t="str">
        <f t="shared" si="27"/>
        <v>NL_RSPR_NUD_RXX_C41</v>
      </c>
      <c r="AR55" s="49" t="str">
        <f t="shared" si="28"/>
        <v>NL_RPCT_NUD_RXX_C42</v>
      </c>
      <c r="AS55" s="49" t="str">
        <f t="shared" si="28"/>
        <v>NL_RPCT_NUD_RXX_C43</v>
      </c>
      <c r="AT55" s="49" t="str">
        <f t="shared" si="28"/>
        <v>NL_RPCT_NUD_RXX_C44</v>
      </c>
      <c r="AU55" s="49" t="str">
        <f t="shared" si="28"/>
        <v>NL_RPCT_NUD_RXX_C45</v>
      </c>
      <c r="AV55" s="49" t="str">
        <f t="shared" si="28"/>
        <v>NL_RPCT_NUD_RXX_C46</v>
      </c>
      <c r="AW55" s="49" t="str">
        <f t="shared" si="28"/>
        <v>NL_RPCT_NUD_RXX_C47</v>
      </c>
      <c r="AX55" s="49" t="str">
        <f t="shared" si="28"/>
        <v>NL_RPCT_NUD_RXX_C48</v>
      </c>
      <c r="AY55" s="49" t="str">
        <f t="shared" si="28"/>
        <v>NL_RPCT_NUD_RXX_C49</v>
      </c>
      <c r="AZ55" s="49" t="str">
        <f t="shared" si="28"/>
        <v>NL_RPCT_NUD_RXX_C50</v>
      </c>
      <c r="BA55" s="49" t="str">
        <f t="shared" si="28"/>
        <v>NL_RPCT_NUD_RXX_C51</v>
      </c>
      <c r="BB55" s="49" t="str">
        <f t="shared" si="28"/>
        <v>NL_RPCT_NUD_RXX_C52</v>
      </c>
      <c r="BC55" s="49" t="str">
        <f t="shared" si="28"/>
        <v>NL_RPCT_NUD_RXX_C53</v>
      </c>
      <c r="BD55" s="49" t="str">
        <f t="shared" si="28"/>
        <v>NL_RPCT_NUD_RXX_C54</v>
      </c>
      <c r="BE55" s="49" t="str">
        <f t="shared" si="28"/>
        <v>NL_RPCT_NUD_RXX_C55</v>
      </c>
      <c r="BF55" s="49" t="str">
        <f t="shared" si="28"/>
        <v>NL_RPCT_NUD_RXX_C56</v>
      </c>
      <c r="BG55" s="49" t="str">
        <f t="shared" si="28"/>
        <v>NL_RPCT_NUD_RXX_C57</v>
      </c>
      <c r="BH55" s="49" t="str">
        <f t="shared" si="28"/>
        <v>NL_RPCT_NUD_RXX_C58</v>
      </c>
      <c r="BI55" s="49" t="str">
        <f t="shared" si="28"/>
        <v>NL_RPCT_NUD_RXX_C59</v>
      </c>
      <c r="BJ55" s="49" t="str">
        <f t="shared" si="28"/>
        <v>NL_RPCT_NUD_RXX_C60</v>
      </c>
      <c r="BK55" s="49" t="str">
        <f t="shared" si="28"/>
        <v>NL_RPCT_NUD_RXX_C61</v>
      </c>
      <c r="BL55" s="49" t="str">
        <f t="shared" si="28"/>
        <v>NL_RPCT_NUD_RXX_C62</v>
      </c>
      <c r="BM55" s="49" t="str">
        <f t="shared" si="28"/>
        <v>NL_RPCT_NUD_RXX_C63</v>
      </c>
      <c r="BN55" s="49" t="str">
        <f t="shared" si="28"/>
        <v>NL_RPCT_NUD_RXX_C64</v>
      </c>
      <c r="BO55" s="49" t="str">
        <f t="shared" si="28"/>
        <v>NL_RPCT_NUD_RXX_C65</v>
      </c>
      <c r="BP55" s="49" t="str">
        <f t="shared" si="28"/>
        <v>NL_RPCT_NUD_RXX_C66</v>
      </c>
      <c r="BQ55" s="49" t="str">
        <f t="shared" si="28"/>
        <v>NL_RPCT_NUD_RXX_C67</v>
      </c>
    </row>
    <row r="58" spans="1:69" x14ac:dyDescent="0.35">
      <c r="B58" s="142" t="s">
        <v>44</v>
      </c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</row>
    <row r="59" spans="1:69" x14ac:dyDescent="0.35"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69" ht="30.75" customHeight="1" x14ac:dyDescent="0.35">
      <c r="D60" s="173" t="s">
        <v>38</v>
      </c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5"/>
      <c r="Q60" s="172" t="s">
        <v>310</v>
      </c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</row>
    <row r="61" spans="1:69" ht="60" x14ac:dyDescent="0.35">
      <c r="C61" s="49" t="s">
        <v>25</v>
      </c>
      <c r="D61" s="98" t="s">
        <v>34</v>
      </c>
      <c r="E61" s="98" t="s">
        <v>308</v>
      </c>
      <c r="F61" s="98" t="s">
        <v>302</v>
      </c>
      <c r="G61" s="98" t="s">
        <v>54</v>
      </c>
      <c r="H61" s="98" t="s">
        <v>55</v>
      </c>
      <c r="I61" s="98" t="s">
        <v>56</v>
      </c>
      <c r="J61" s="98" t="s">
        <v>140</v>
      </c>
      <c r="K61" s="98" t="s">
        <v>141</v>
      </c>
      <c r="L61" s="98" t="s">
        <v>45</v>
      </c>
      <c r="M61" s="98" t="s">
        <v>46</v>
      </c>
      <c r="N61" s="98" t="s">
        <v>32</v>
      </c>
      <c r="O61" s="98" t="s">
        <v>33</v>
      </c>
      <c r="P61" s="98" t="s">
        <v>53</v>
      </c>
      <c r="Q61" s="98" t="s">
        <v>51</v>
      </c>
      <c r="R61" s="98" t="s">
        <v>52</v>
      </c>
      <c r="S61" s="98" t="s">
        <v>47</v>
      </c>
      <c r="T61" s="98">
        <v>0.05</v>
      </c>
      <c r="U61" s="98">
        <v>0.1</v>
      </c>
      <c r="V61" s="98">
        <v>0.15</v>
      </c>
      <c r="W61" s="98">
        <v>0.2</v>
      </c>
      <c r="X61" s="98">
        <v>0.25</v>
      </c>
      <c r="Y61" s="98">
        <v>0.3</v>
      </c>
      <c r="Z61" s="98">
        <v>0.35</v>
      </c>
      <c r="AA61" s="98">
        <v>0.4</v>
      </c>
      <c r="AB61" s="98">
        <v>0.45</v>
      </c>
      <c r="AC61" s="98">
        <v>0.5</v>
      </c>
      <c r="AD61" s="98">
        <v>0.55000000000000004</v>
      </c>
      <c r="AE61" s="98">
        <v>0.6</v>
      </c>
      <c r="AF61" s="98">
        <v>0.65</v>
      </c>
      <c r="AG61" s="98">
        <v>0.7</v>
      </c>
      <c r="AH61" s="98">
        <v>0.75</v>
      </c>
      <c r="AI61" s="98">
        <v>0.8</v>
      </c>
      <c r="AJ61" s="98">
        <v>0.85</v>
      </c>
      <c r="AK61" s="98">
        <v>0.9</v>
      </c>
      <c r="AL61" s="98">
        <v>0.95</v>
      </c>
      <c r="AM61" s="98">
        <v>0.97499999999999998</v>
      </c>
      <c r="AN61" s="98">
        <v>0.98</v>
      </c>
      <c r="AO61" s="98">
        <v>0.98499999999999999</v>
      </c>
      <c r="AP61" s="98">
        <v>0.99</v>
      </c>
      <c r="AQ61" s="98">
        <v>0.995</v>
      </c>
      <c r="AR61" s="98">
        <v>0.997</v>
      </c>
      <c r="AS61" s="98">
        <v>0.999</v>
      </c>
    </row>
    <row r="62" spans="1:69" x14ac:dyDescent="0.35">
      <c r="A62" s="12"/>
      <c r="B62" s="12"/>
      <c r="C62" s="64" t="s">
        <v>357</v>
      </c>
      <c r="D62" s="64" t="s">
        <v>358</v>
      </c>
      <c r="E62" s="64" t="s">
        <v>359</v>
      </c>
      <c r="F62" s="64" t="s">
        <v>360</v>
      </c>
      <c r="G62" s="64" t="s">
        <v>361</v>
      </c>
      <c r="H62" s="64" t="s">
        <v>362</v>
      </c>
      <c r="I62" s="64" t="s">
        <v>363</v>
      </c>
      <c r="J62" s="64" t="s">
        <v>364</v>
      </c>
      <c r="K62" s="64" t="s">
        <v>365</v>
      </c>
      <c r="L62" s="64" t="s">
        <v>366</v>
      </c>
      <c r="M62" s="64" t="s">
        <v>367</v>
      </c>
      <c r="N62" s="64" t="s">
        <v>368</v>
      </c>
      <c r="O62" s="64" t="s">
        <v>369</v>
      </c>
      <c r="P62" s="64" t="s">
        <v>370</v>
      </c>
      <c r="Q62" s="64" t="s">
        <v>371</v>
      </c>
      <c r="R62" s="64" t="s">
        <v>372</v>
      </c>
      <c r="S62" s="64" t="s">
        <v>373</v>
      </c>
      <c r="T62" s="64" t="s">
        <v>374</v>
      </c>
      <c r="U62" s="64" t="s">
        <v>375</v>
      </c>
      <c r="V62" s="64" t="s">
        <v>376</v>
      </c>
      <c r="W62" s="64" t="s">
        <v>377</v>
      </c>
      <c r="X62" s="64" t="s">
        <v>378</v>
      </c>
      <c r="Y62" s="64" t="s">
        <v>379</v>
      </c>
      <c r="Z62" s="64" t="s">
        <v>380</v>
      </c>
      <c r="AA62" s="64" t="s">
        <v>381</v>
      </c>
      <c r="AB62" s="64" t="s">
        <v>382</v>
      </c>
      <c r="AC62" s="64" t="s">
        <v>414</v>
      </c>
      <c r="AD62" s="64" t="s">
        <v>415</v>
      </c>
      <c r="AE62" s="64" t="s">
        <v>416</v>
      </c>
      <c r="AF62" s="64" t="s">
        <v>417</v>
      </c>
      <c r="AG62" s="64" t="s">
        <v>418</v>
      </c>
      <c r="AH62" s="64" t="s">
        <v>419</v>
      </c>
      <c r="AI62" s="64" t="s">
        <v>420</v>
      </c>
      <c r="AJ62" s="64" t="s">
        <v>421</v>
      </c>
      <c r="AK62" s="64" t="s">
        <v>422</v>
      </c>
      <c r="AL62" s="64" t="s">
        <v>423</v>
      </c>
      <c r="AM62" s="64" t="s">
        <v>424</v>
      </c>
      <c r="AN62" s="64" t="s">
        <v>425</v>
      </c>
      <c r="AO62" s="64" t="s">
        <v>432</v>
      </c>
      <c r="AP62" s="64" t="s">
        <v>433</v>
      </c>
      <c r="AQ62" s="64" t="s">
        <v>434</v>
      </c>
      <c r="AR62" s="64" t="s">
        <v>435</v>
      </c>
      <c r="AS62" s="64" t="s">
        <v>436</v>
      </c>
    </row>
    <row r="63" spans="1:69" ht="29" x14ac:dyDescent="0.35">
      <c r="A63" s="12"/>
      <c r="B63" s="65" t="s">
        <v>383</v>
      </c>
      <c r="C63" s="114" t="s">
        <v>307</v>
      </c>
      <c r="D63" s="115"/>
      <c r="E63" s="49" t="str">
        <f>"NL_PEXP_GRO_" &amp; $B63 &amp; "_" &amp; E$62</f>
        <v>NL_PEXP_GRO_R1_C3</v>
      </c>
      <c r="F63" s="49" t="str">
        <f t="shared" ref="F63:O77" si="30">"NL_PEXP_GRO_" &amp; $B63 &amp; "_" &amp; F$62</f>
        <v>NL_PEXP_GRO_R1_C4</v>
      </c>
      <c r="G63" s="49" t="str">
        <f t="shared" si="30"/>
        <v>NL_PEXP_GRO_R1_C5</v>
      </c>
      <c r="H63" s="49" t="str">
        <f t="shared" si="30"/>
        <v>NL_PEXP_GRO_R1_C6</v>
      </c>
      <c r="I63" s="49" t="str">
        <f>"NL_PLR_GRO_" &amp; $B63 &amp; "_" &amp; I$62</f>
        <v>NL_PLR_GRO_R1_C7</v>
      </c>
      <c r="J63" s="49" t="str">
        <f t="shared" si="30"/>
        <v>NL_PEXP_GRO_R1_C8</v>
      </c>
      <c r="K63" s="49" t="str">
        <f t="shared" si="30"/>
        <v>NL_PEXP_GRO_R1_C9</v>
      </c>
      <c r="L63" s="49" t="str">
        <f t="shared" si="30"/>
        <v>NL_PEXP_GRO_R1_C10</v>
      </c>
      <c r="M63" s="115"/>
      <c r="N63" s="49" t="str">
        <f t="shared" si="30"/>
        <v>NL_PEXP_GRO_R1_C12</v>
      </c>
      <c r="O63" s="49" t="str">
        <f t="shared" si="30"/>
        <v>NL_PEXP_GRO_R1_C13</v>
      </c>
      <c r="P63" s="49" t="str">
        <f>"NL_PSCR_GRO_" &amp; $B63 &amp; "_" &amp; P$62</f>
        <v>NL_PSCR_GRO_R1_C14</v>
      </c>
      <c r="Q63" s="49" t="str">
        <f>"NL_PLR_GRO_" &amp; $B63 &amp; "_" &amp; Q$62</f>
        <v>NL_PLR_GRO_R1_C15</v>
      </c>
      <c r="R63" s="49" t="str">
        <f>"NL_PSPR_GUD_" &amp; $B63 &amp; "_" &amp; R$62</f>
        <v>NL_PSPR_GUD_R1_C16</v>
      </c>
      <c r="S63" s="49" t="str">
        <f>"NL_PSPR_GUD_" &amp; $B63 &amp; "_" &amp; S$62</f>
        <v>NL_PSPR_GUD_R1_C17</v>
      </c>
      <c r="T63" s="49" t="str">
        <f t="shared" ref="T63:AS63" si="31">"NL_PPCT_GUD_" &amp; $B63 &amp; "_" &amp; T$62</f>
        <v>NL_PPCT_GUD_R1_C18</v>
      </c>
      <c r="U63" s="49" t="str">
        <f t="shared" si="31"/>
        <v>NL_PPCT_GUD_R1_C19</v>
      </c>
      <c r="V63" s="49" t="str">
        <f t="shared" si="31"/>
        <v>NL_PPCT_GUD_R1_C20</v>
      </c>
      <c r="W63" s="49" t="str">
        <f t="shared" si="31"/>
        <v>NL_PPCT_GUD_R1_C21</v>
      </c>
      <c r="X63" s="49" t="str">
        <f t="shared" si="31"/>
        <v>NL_PPCT_GUD_R1_C22</v>
      </c>
      <c r="Y63" s="49" t="str">
        <f t="shared" si="31"/>
        <v>NL_PPCT_GUD_R1_C23</v>
      </c>
      <c r="Z63" s="49" t="str">
        <f t="shared" si="31"/>
        <v>NL_PPCT_GUD_R1_C24</v>
      </c>
      <c r="AA63" s="49" t="str">
        <f t="shared" si="31"/>
        <v>NL_PPCT_GUD_R1_C25</v>
      </c>
      <c r="AB63" s="49" t="str">
        <f t="shared" si="31"/>
        <v>NL_PPCT_GUD_R1_C26</v>
      </c>
      <c r="AC63" s="49" t="str">
        <f t="shared" si="31"/>
        <v>NL_PPCT_GUD_R1_C27</v>
      </c>
      <c r="AD63" s="49" t="str">
        <f t="shared" si="31"/>
        <v>NL_PPCT_GUD_R1_C28</v>
      </c>
      <c r="AE63" s="49" t="str">
        <f t="shared" si="31"/>
        <v>NL_PPCT_GUD_R1_C29</v>
      </c>
      <c r="AF63" s="49" t="str">
        <f t="shared" si="31"/>
        <v>NL_PPCT_GUD_R1_C30</v>
      </c>
      <c r="AG63" s="49" t="str">
        <f t="shared" si="31"/>
        <v>NL_PPCT_GUD_R1_C31</v>
      </c>
      <c r="AH63" s="49" t="str">
        <f t="shared" si="31"/>
        <v>NL_PPCT_GUD_R1_C32</v>
      </c>
      <c r="AI63" s="49" t="str">
        <f t="shared" si="31"/>
        <v>NL_PPCT_GUD_R1_C33</v>
      </c>
      <c r="AJ63" s="49" t="str">
        <f t="shared" si="31"/>
        <v>NL_PPCT_GUD_R1_C34</v>
      </c>
      <c r="AK63" s="49" t="str">
        <f t="shared" si="31"/>
        <v>NL_PPCT_GUD_R1_C35</v>
      </c>
      <c r="AL63" s="49" t="str">
        <f t="shared" si="31"/>
        <v>NL_PPCT_GUD_R1_C36</v>
      </c>
      <c r="AM63" s="49" t="str">
        <f t="shared" si="31"/>
        <v>NL_PPCT_GUD_R1_C37</v>
      </c>
      <c r="AN63" s="49" t="str">
        <f t="shared" si="31"/>
        <v>NL_PPCT_GUD_R1_C38</v>
      </c>
      <c r="AO63" s="49" t="str">
        <f t="shared" si="31"/>
        <v>NL_PPCT_GUD_R1_C39</v>
      </c>
      <c r="AP63" s="49" t="str">
        <f t="shared" si="31"/>
        <v>NL_PPCT_GUD_R1_C40</v>
      </c>
      <c r="AQ63" s="49" t="str">
        <f t="shared" si="31"/>
        <v>NL_PPCT_GUD_R1_C41</v>
      </c>
      <c r="AR63" s="49" t="str">
        <f t="shared" si="31"/>
        <v>NL_PPCT_GUD_R1_C42</v>
      </c>
      <c r="AS63" s="49" t="str">
        <f t="shared" si="31"/>
        <v>NL_PPCT_GUD_R1_C43</v>
      </c>
    </row>
    <row r="64" spans="1:69" x14ac:dyDescent="0.3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73" x14ac:dyDescent="0.35">
      <c r="A65" s="12"/>
      <c r="B65" s="65" t="s">
        <v>384</v>
      </c>
      <c r="C65" s="49" t="str">
        <f>"NL_PSIILOB_XXX_" &amp; $B65 &amp; "_" &amp; C$62</f>
        <v>NL_PSIILOB_XXX_R2_C1</v>
      </c>
      <c r="D65" s="115"/>
      <c r="E65" s="49" t="str">
        <f>"NL_PEXP_GRO_" &amp; $B65 &amp; "_" &amp; E$62</f>
        <v>NL_PEXP_GRO_R2_C3</v>
      </c>
      <c r="F65" s="49" t="str">
        <f t="shared" si="30"/>
        <v>NL_PEXP_GRO_R2_C4</v>
      </c>
      <c r="G65" s="49" t="str">
        <f t="shared" si="30"/>
        <v>NL_PEXP_GRO_R2_C5</v>
      </c>
      <c r="H65" s="49" t="str">
        <f t="shared" si="30"/>
        <v>NL_PEXP_GRO_R2_C6</v>
      </c>
      <c r="I65" s="49" t="str">
        <f t="shared" ref="I65:I77" si="32">"NL_PLR_GRO_" &amp; $B65 &amp; "_" &amp; I$62</f>
        <v>NL_PLR_GRO_R2_C7</v>
      </c>
      <c r="J65" s="49" t="str">
        <f t="shared" si="30"/>
        <v>NL_PEXP_GRO_R2_C8</v>
      </c>
      <c r="K65" s="49" t="str">
        <f t="shared" si="30"/>
        <v>NL_PEXP_GRO_R2_C9</v>
      </c>
      <c r="L65" s="49" t="str">
        <f t="shared" si="30"/>
        <v>NL_PEXP_GRO_R2_C10</v>
      </c>
      <c r="M65" s="49" t="str">
        <f t="shared" si="30"/>
        <v>NL_PEXP_GRO_R2_C11</v>
      </c>
      <c r="N65" s="49" t="str">
        <f t="shared" si="30"/>
        <v>NL_PEXP_GRO_R2_C12</v>
      </c>
      <c r="O65" s="115"/>
      <c r="P65" s="49" t="str">
        <f>"NL_PSCR_GRO_" &amp; $B65 &amp; "_" &amp; P$62</f>
        <v>NL_PSCR_GRO_R2_C14</v>
      </c>
      <c r="Q65" s="49" t="str">
        <f>"NL_PLR_GRO_" &amp; $B65 &amp; "_" &amp; Q$62</f>
        <v>NL_PLR_GRO_R2_C15</v>
      </c>
      <c r="R65" s="49" t="str">
        <f t="shared" ref="R65:S69" si="33">"NL_PSPR_GUD_" &amp; $B65 &amp; "_" &amp; R$62</f>
        <v>NL_PSPR_GUD_R2_C16</v>
      </c>
      <c r="S65" s="49" t="str">
        <f t="shared" si="33"/>
        <v>NL_PSPR_GUD_R2_C17</v>
      </c>
      <c r="T65" s="49" t="str">
        <f t="shared" ref="T65:AI69" si="34">"NL_PPCT_GUD_" &amp; $B65 &amp; "_" &amp; T$62</f>
        <v>NL_PPCT_GUD_R2_C18</v>
      </c>
      <c r="U65" s="49" t="str">
        <f t="shared" si="34"/>
        <v>NL_PPCT_GUD_R2_C19</v>
      </c>
      <c r="V65" s="49" t="str">
        <f t="shared" si="34"/>
        <v>NL_PPCT_GUD_R2_C20</v>
      </c>
      <c r="W65" s="49" t="str">
        <f t="shared" si="34"/>
        <v>NL_PPCT_GUD_R2_C21</v>
      </c>
      <c r="X65" s="49" t="str">
        <f t="shared" si="34"/>
        <v>NL_PPCT_GUD_R2_C22</v>
      </c>
      <c r="Y65" s="49" t="str">
        <f t="shared" si="34"/>
        <v>NL_PPCT_GUD_R2_C23</v>
      </c>
      <c r="Z65" s="49" t="str">
        <f t="shared" si="34"/>
        <v>NL_PPCT_GUD_R2_C24</v>
      </c>
      <c r="AA65" s="49" t="str">
        <f t="shared" si="34"/>
        <v>NL_PPCT_GUD_R2_C25</v>
      </c>
      <c r="AB65" s="49" t="str">
        <f t="shared" si="34"/>
        <v>NL_PPCT_GUD_R2_C26</v>
      </c>
      <c r="AC65" s="49" t="str">
        <f t="shared" si="34"/>
        <v>NL_PPCT_GUD_R2_C27</v>
      </c>
      <c r="AD65" s="49" t="str">
        <f t="shared" si="34"/>
        <v>NL_PPCT_GUD_R2_C28</v>
      </c>
      <c r="AE65" s="49" t="str">
        <f t="shared" si="34"/>
        <v>NL_PPCT_GUD_R2_C29</v>
      </c>
      <c r="AF65" s="49" t="str">
        <f t="shared" si="34"/>
        <v>NL_PPCT_GUD_R2_C30</v>
      </c>
      <c r="AG65" s="49" t="str">
        <f t="shared" si="34"/>
        <v>NL_PPCT_GUD_R2_C31</v>
      </c>
      <c r="AH65" s="49" t="str">
        <f t="shared" si="34"/>
        <v>NL_PPCT_GUD_R2_C32</v>
      </c>
      <c r="AI65" s="49" t="str">
        <f t="shared" si="34"/>
        <v>NL_PPCT_GUD_R2_C33</v>
      </c>
      <c r="AJ65" s="49" t="str">
        <f t="shared" ref="AD65:AS69" si="35">"NL_PPCT_GUD_" &amp; $B65 &amp; "_" &amp; AJ$62</f>
        <v>NL_PPCT_GUD_R2_C34</v>
      </c>
      <c r="AK65" s="49" t="str">
        <f t="shared" si="35"/>
        <v>NL_PPCT_GUD_R2_C35</v>
      </c>
      <c r="AL65" s="49" t="str">
        <f t="shared" si="35"/>
        <v>NL_PPCT_GUD_R2_C36</v>
      </c>
      <c r="AM65" s="49" t="str">
        <f t="shared" si="35"/>
        <v>NL_PPCT_GUD_R2_C37</v>
      </c>
      <c r="AN65" s="49" t="str">
        <f t="shared" si="35"/>
        <v>NL_PPCT_GUD_R2_C38</v>
      </c>
      <c r="AO65" s="49" t="str">
        <f t="shared" si="35"/>
        <v>NL_PPCT_GUD_R2_C39</v>
      </c>
      <c r="AP65" s="49" t="str">
        <f t="shared" si="35"/>
        <v>NL_PPCT_GUD_R2_C40</v>
      </c>
      <c r="AQ65" s="49" t="str">
        <f t="shared" si="35"/>
        <v>NL_PPCT_GUD_R2_C41</v>
      </c>
      <c r="AR65" s="49" t="str">
        <f t="shared" si="35"/>
        <v>NL_PPCT_GUD_R2_C42</v>
      </c>
      <c r="AS65" s="49" t="str">
        <f t="shared" si="35"/>
        <v>NL_PPCT_GUD_R2_C43</v>
      </c>
    </row>
    <row r="66" spans="1:73" x14ac:dyDescent="0.35">
      <c r="A66" s="12"/>
      <c r="B66" s="65" t="s">
        <v>385</v>
      </c>
      <c r="C66" s="49" t="str">
        <f t="shared" ref="C66:C69" si="36">"NL_PSIILOB_XXX_" &amp; $B66 &amp; "_" &amp; C$62</f>
        <v>NL_PSIILOB_XXX_R3_C1</v>
      </c>
      <c r="D66" s="115"/>
      <c r="E66" s="49" t="str">
        <f t="shared" ref="E66:E69" si="37">"NL_PEXP_GRO_" &amp; $B66 &amp; "_" &amp; E$62</f>
        <v>NL_PEXP_GRO_R3_C3</v>
      </c>
      <c r="F66" s="49" t="str">
        <f t="shared" si="30"/>
        <v>NL_PEXP_GRO_R3_C4</v>
      </c>
      <c r="G66" s="49" t="str">
        <f t="shared" si="30"/>
        <v>NL_PEXP_GRO_R3_C5</v>
      </c>
      <c r="H66" s="49" t="str">
        <f t="shared" si="30"/>
        <v>NL_PEXP_GRO_R3_C6</v>
      </c>
      <c r="I66" s="49" t="str">
        <f t="shared" si="32"/>
        <v>NL_PLR_GRO_R3_C7</v>
      </c>
      <c r="J66" s="49" t="str">
        <f t="shared" si="30"/>
        <v>NL_PEXP_GRO_R3_C8</v>
      </c>
      <c r="K66" s="49" t="str">
        <f t="shared" si="30"/>
        <v>NL_PEXP_GRO_R3_C9</v>
      </c>
      <c r="L66" s="49" t="str">
        <f t="shared" si="30"/>
        <v>NL_PEXP_GRO_R3_C10</v>
      </c>
      <c r="M66" s="49" t="str">
        <f t="shared" si="30"/>
        <v>NL_PEXP_GRO_R3_C11</v>
      </c>
      <c r="N66" s="49" t="str">
        <f t="shared" si="30"/>
        <v>NL_PEXP_GRO_R3_C12</v>
      </c>
      <c r="O66" s="115"/>
      <c r="P66" s="49" t="str">
        <f t="shared" ref="P66:P69" si="38">"NL_PSCR_GRO_" &amp; $B66 &amp; "_" &amp; P$62</f>
        <v>NL_PSCR_GRO_R3_C14</v>
      </c>
      <c r="Q66" s="49" t="str">
        <f t="shared" ref="Q66:Q69" si="39">"NL_PLR_GRO_" &amp; $B66 &amp; "_" &amp; Q$62</f>
        <v>NL_PLR_GRO_R3_C15</v>
      </c>
      <c r="R66" s="49" t="str">
        <f t="shared" si="33"/>
        <v>NL_PSPR_GUD_R3_C16</v>
      </c>
      <c r="S66" s="49" t="str">
        <f t="shared" si="33"/>
        <v>NL_PSPR_GUD_R3_C17</v>
      </c>
      <c r="T66" s="49" t="str">
        <f t="shared" si="34"/>
        <v>NL_PPCT_GUD_R3_C18</v>
      </c>
      <c r="U66" s="49" t="str">
        <f t="shared" si="34"/>
        <v>NL_PPCT_GUD_R3_C19</v>
      </c>
      <c r="V66" s="49" t="str">
        <f t="shared" si="34"/>
        <v>NL_PPCT_GUD_R3_C20</v>
      </c>
      <c r="W66" s="49" t="str">
        <f t="shared" si="34"/>
        <v>NL_PPCT_GUD_R3_C21</v>
      </c>
      <c r="X66" s="49" t="str">
        <f t="shared" si="34"/>
        <v>NL_PPCT_GUD_R3_C22</v>
      </c>
      <c r="Y66" s="49" t="str">
        <f t="shared" si="34"/>
        <v>NL_PPCT_GUD_R3_C23</v>
      </c>
      <c r="Z66" s="49" t="str">
        <f t="shared" si="34"/>
        <v>NL_PPCT_GUD_R3_C24</v>
      </c>
      <c r="AA66" s="49" t="str">
        <f t="shared" si="34"/>
        <v>NL_PPCT_GUD_R3_C25</v>
      </c>
      <c r="AB66" s="49" t="str">
        <f t="shared" si="34"/>
        <v>NL_PPCT_GUD_R3_C26</v>
      </c>
      <c r="AC66" s="49" t="str">
        <f t="shared" si="34"/>
        <v>NL_PPCT_GUD_R3_C27</v>
      </c>
      <c r="AD66" s="49" t="str">
        <f t="shared" si="35"/>
        <v>NL_PPCT_GUD_R3_C28</v>
      </c>
      <c r="AE66" s="49" t="str">
        <f t="shared" si="35"/>
        <v>NL_PPCT_GUD_R3_C29</v>
      </c>
      <c r="AF66" s="49" t="str">
        <f t="shared" si="35"/>
        <v>NL_PPCT_GUD_R3_C30</v>
      </c>
      <c r="AG66" s="49" t="str">
        <f t="shared" si="35"/>
        <v>NL_PPCT_GUD_R3_C31</v>
      </c>
      <c r="AH66" s="49" t="str">
        <f t="shared" si="35"/>
        <v>NL_PPCT_GUD_R3_C32</v>
      </c>
      <c r="AI66" s="49" t="str">
        <f t="shared" si="35"/>
        <v>NL_PPCT_GUD_R3_C33</v>
      </c>
      <c r="AJ66" s="49" t="str">
        <f t="shared" si="35"/>
        <v>NL_PPCT_GUD_R3_C34</v>
      </c>
      <c r="AK66" s="49" t="str">
        <f t="shared" si="35"/>
        <v>NL_PPCT_GUD_R3_C35</v>
      </c>
      <c r="AL66" s="49" t="str">
        <f t="shared" si="35"/>
        <v>NL_PPCT_GUD_R3_C36</v>
      </c>
      <c r="AM66" s="49" t="str">
        <f t="shared" si="35"/>
        <v>NL_PPCT_GUD_R3_C37</v>
      </c>
      <c r="AN66" s="49" t="str">
        <f t="shared" si="35"/>
        <v>NL_PPCT_GUD_R3_C38</v>
      </c>
      <c r="AO66" s="49" t="str">
        <f t="shared" si="35"/>
        <v>NL_PPCT_GUD_R3_C39</v>
      </c>
      <c r="AP66" s="49" t="str">
        <f t="shared" si="35"/>
        <v>NL_PPCT_GUD_R3_C40</v>
      </c>
      <c r="AQ66" s="49" t="str">
        <f t="shared" si="35"/>
        <v>NL_PPCT_GUD_R3_C41</v>
      </c>
      <c r="AR66" s="49" t="str">
        <f t="shared" si="35"/>
        <v>NL_PPCT_GUD_R3_C42</v>
      </c>
      <c r="AS66" s="49" t="str">
        <f t="shared" si="35"/>
        <v>NL_PPCT_GUD_R3_C43</v>
      </c>
    </row>
    <row r="67" spans="1:73" x14ac:dyDescent="0.35">
      <c r="A67" s="12"/>
      <c r="B67" s="65" t="s">
        <v>35</v>
      </c>
      <c r="C67" s="49" t="str">
        <f t="shared" si="36"/>
        <v>NL_PSIILOB_XXX_._C1</v>
      </c>
      <c r="D67" s="115"/>
      <c r="E67" s="49" t="str">
        <f t="shared" si="37"/>
        <v>NL_PEXP_GRO_._C3</v>
      </c>
      <c r="F67" s="49" t="str">
        <f t="shared" si="30"/>
        <v>NL_PEXP_GRO_._C4</v>
      </c>
      <c r="G67" s="49" t="str">
        <f t="shared" si="30"/>
        <v>NL_PEXP_GRO_._C5</v>
      </c>
      <c r="H67" s="49" t="str">
        <f t="shared" si="30"/>
        <v>NL_PEXP_GRO_._C6</v>
      </c>
      <c r="I67" s="49" t="str">
        <f t="shared" si="32"/>
        <v>NL_PLR_GRO_._C7</v>
      </c>
      <c r="J67" s="49" t="str">
        <f t="shared" si="30"/>
        <v>NL_PEXP_GRO_._C8</v>
      </c>
      <c r="K67" s="49" t="str">
        <f t="shared" si="30"/>
        <v>NL_PEXP_GRO_._C9</v>
      </c>
      <c r="L67" s="49" t="str">
        <f t="shared" si="30"/>
        <v>NL_PEXP_GRO_._C10</v>
      </c>
      <c r="M67" s="49" t="str">
        <f t="shared" si="30"/>
        <v>NL_PEXP_GRO_._C11</v>
      </c>
      <c r="N67" s="49" t="str">
        <f t="shared" si="30"/>
        <v>NL_PEXP_GRO_._C12</v>
      </c>
      <c r="O67" s="115"/>
      <c r="P67" s="49" t="str">
        <f t="shared" si="38"/>
        <v>NL_PSCR_GRO_._C14</v>
      </c>
      <c r="Q67" s="49" t="str">
        <f t="shared" si="39"/>
        <v>NL_PLR_GRO_._C15</v>
      </c>
      <c r="R67" s="49" t="str">
        <f t="shared" si="33"/>
        <v>NL_PSPR_GUD_._C16</v>
      </c>
      <c r="S67" s="49" t="str">
        <f t="shared" si="33"/>
        <v>NL_PSPR_GUD_._C17</v>
      </c>
      <c r="T67" s="49" t="str">
        <f t="shared" si="34"/>
        <v>NL_PPCT_GUD_._C18</v>
      </c>
      <c r="U67" s="49" t="str">
        <f t="shared" si="34"/>
        <v>NL_PPCT_GUD_._C19</v>
      </c>
      <c r="V67" s="49" t="str">
        <f t="shared" si="34"/>
        <v>NL_PPCT_GUD_._C20</v>
      </c>
      <c r="W67" s="49" t="str">
        <f t="shared" si="34"/>
        <v>NL_PPCT_GUD_._C21</v>
      </c>
      <c r="X67" s="49" t="str">
        <f t="shared" si="34"/>
        <v>NL_PPCT_GUD_._C22</v>
      </c>
      <c r="Y67" s="49" t="str">
        <f t="shared" si="34"/>
        <v>NL_PPCT_GUD_._C23</v>
      </c>
      <c r="Z67" s="49" t="str">
        <f t="shared" si="34"/>
        <v>NL_PPCT_GUD_._C24</v>
      </c>
      <c r="AA67" s="49" t="str">
        <f t="shared" si="34"/>
        <v>NL_PPCT_GUD_._C25</v>
      </c>
      <c r="AB67" s="49" t="str">
        <f t="shared" si="34"/>
        <v>NL_PPCT_GUD_._C26</v>
      </c>
      <c r="AC67" s="49" t="str">
        <f t="shared" si="34"/>
        <v>NL_PPCT_GUD_._C27</v>
      </c>
      <c r="AD67" s="49" t="str">
        <f t="shared" si="35"/>
        <v>NL_PPCT_GUD_._C28</v>
      </c>
      <c r="AE67" s="49" t="str">
        <f t="shared" si="35"/>
        <v>NL_PPCT_GUD_._C29</v>
      </c>
      <c r="AF67" s="49" t="str">
        <f t="shared" si="35"/>
        <v>NL_PPCT_GUD_._C30</v>
      </c>
      <c r="AG67" s="49" t="str">
        <f t="shared" si="35"/>
        <v>NL_PPCT_GUD_._C31</v>
      </c>
      <c r="AH67" s="49" t="str">
        <f t="shared" si="35"/>
        <v>NL_PPCT_GUD_._C32</v>
      </c>
      <c r="AI67" s="49" t="str">
        <f t="shared" si="35"/>
        <v>NL_PPCT_GUD_._C33</v>
      </c>
      <c r="AJ67" s="49" t="str">
        <f t="shared" si="35"/>
        <v>NL_PPCT_GUD_._C34</v>
      </c>
      <c r="AK67" s="49" t="str">
        <f t="shared" si="35"/>
        <v>NL_PPCT_GUD_._C35</v>
      </c>
      <c r="AL67" s="49" t="str">
        <f t="shared" si="35"/>
        <v>NL_PPCT_GUD_._C36</v>
      </c>
      <c r="AM67" s="49" t="str">
        <f t="shared" si="35"/>
        <v>NL_PPCT_GUD_._C37</v>
      </c>
      <c r="AN67" s="49" t="str">
        <f t="shared" si="35"/>
        <v>NL_PPCT_GUD_._C38</v>
      </c>
      <c r="AO67" s="49" t="str">
        <f t="shared" si="35"/>
        <v>NL_PPCT_GUD_._C39</v>
      </c>
      <c r="AP67" s="49" t="str">
        <f t="shared" si="35"/>
        <v>NL_PPCT_GUD_._C40</v>
      </c>
      <c r="AQ67" s="49" t="str">
        <f t="shared" si="35"/>
        <v>NL_PPCT_GUD_._C41</v>
      </c>
      <c r="AR67" s="49" t="str">
        <f t="shared" si="35"/>
        <v>NL_PPCT_GUD_._C42</v>
      </c>
      <c r="AS67" s="49" t="str">
        <f t="shared" si="35"/>
        <v>NL_PPCT_GUD_._C43</v>
      </c>
    </row>
    <row r="68" spans="1:73" x14ac:dyDescent="0.35">
      <c r="A68" s="12"/>
      <c r="B68" s="65" t="s">
        <v>426</v>
      </c>
      <c r="C68" s="49" t="str">
        <f t="shared" si="36"/>
        <v>NL_PSIILOB_XXX_R28_C1</v>
      </c>
      <c r="D68" s="115"/>
      <c r="E68" s="49" t="str">
        <f t="shared" si="37"/>
        <v>NL_PEXP_GRO_R28_C3</v>
      </c>
      <c r="F68" s="49" t="str">
        <f t="shared" si="30"/>
        <v>NL_PEXP_GRO_R28_C4</v>
      </c>
      <c r="G68" s="49" t="str">
        <f t="shared" si="30"/>
        <v>NL_PEXP_GRO_R28_C5</v>
      </c>
      <c r="H68" s="49" t="str">
        <f t="shared" si="30"/>
        <v>NL_PEXP_GRO_R28_C6</v>
      </c>
      <c r="I68" s="49" t="str">
        <f t="shared" si="32"/>
        <v>NL_PLR_GRO_R28_C7</v>
      </c>
      <c r="J68" s="49" t="str">
        <f t="shared" si="30"/>
        <v>NL_PEXP_GRO_R28_C8</v>
      </c>
      <c r="K68" s="49" t="str">
        <f t="shared" si="30"/>
        <v>NL_PEXP_GRO_R28_C9</v>
      </c>
      <c r="L68" s="49" t="str">
        <f t="shared" si="30"/>
        <v>NL_PEXP_GRO_R28_C10</v>
      </c>
      <c r="M68" s="49" t="str">
        <f t="shared" si="30"/>
        <v>NL_PEXP_GRO_R28_C11</v>
      </c>
      <c r="N68" s="49" t="str">
        <f t="shared" si="30"/>
        <v>NL_PEXP_GRO_R28_C12</v>
      </c>
      <c r="O68" s="115"/>
      <c r="P68" s="49" t="str">
        <f t="shared" si="38"/>
        <v>NL_PSCR_GRO_R28_C14</v>
      </c>
      <c r="Q68" s="49" t="str">
        <f t="shared" si="39"/>
        <v>NL_PLR_GRO_R28_C15</v>
      </c>
      <c r="R68" s="49" t="str">
        <f t="shared" si="33"/>
        <v>NL_PSPR_GUD_R28_C16</v>
      </c>
      <c r="S68" s="49" t="str">
        <f t="shared" si="33"/>
        <v>NL_PSPR_GUD_R28_C17</v>
      </c>
      <c r="T68" s="49" t="str">
        <f t="shared" si="34"/>
        <v>NL_PPCT_GUD_R28_C18</v>
      </c>
      <c r="U68" s="49" t="str">
        <f t="shared" si="34"/>
        <v>NL_PPCT_GUD_R28_C19</v>
      </c>
      <c r="V68" s="49" t="str">
        <f t="shared" si="34"/>
        <v>NL_PPCT_GUD_R28_C20</v>
      </c>
      <c r="W68" s="49" t="str">
        <f t="shared" si="34"/>
        <v>NL_PPCT_GUD_R28_C21</v>
      </c>
      <c r="X68" s="49" t="str">
        <f t="shared" si="34"/>
        <v>NL_PPCT_GUD_R28_C22</v>
      </c>
      <c r="Y68" s="49" t="str">
        <f t="shared" si="34"/>
        <v>NL_PPCT_GUD_R28_C23</v>
      </c>
      <c r="Z68" s="49" t="str">
        <f t="shared" si="34"/>
        <v>NL_PPCT_GUD_R28_C24</v>
      </c>
      <c r="AA68" s="49" t="str">
        <f t="shared" si="34"/>
        <v>NL_PPCT_GUD_R28_C25</v>
      </c>
      <c r="AB68" s="49" t="str">
        <f t="shared" si="34"/>
        <v>NL_PPCT_GUD_R28_C26</v>
      </c>
      <c r="AC68" s="49" t="str">
        <f t="shared" si="34"/>
        <v>NL_PPCT_GUD_R28_C27</v>
      </c>
      <c r="AD68" s="49" t="str">
        <f t="shared" si="35"/>
        <v>NL_PPCT_GUD_R28_C28</v>
      </c>
      <c r="AE68" s="49" t="str">
        <f t="shared" si="35"/>
        <v>NL_PPCT_GUD_R28_C29</v>
      </c>
      <c r="AF68" s="49" t="str">
        <f t="shared" si="35"/>
        <v>NL_PPCT_GUD_R28_C30</v>
      </c>
      <c r="AG68" s="49" t="str">
        <f t="shared" si="35"/>
        <v>NL_PPCT_GUD_R28_C31</v>
      </c>
      <c r="AH68" s="49" t="str">
        <f t="shared" si="35"/>
        <v>NL_PPCT_GUD_R28_C32</v>
      </c>
      <c r="AI68" s="49" t="str">
        <f t="shared" si="35"/>
        <v>NL_PPCT_GUD_R28_C33</v>
      </c>
      <c r="AJ68" s="49" t="str">
        <f t="shared" si="35"/>
        <v>NL_PPCT_GUD_R28_C34</v>
      </c>
      <c r="AK68" s="49" t="str">
        <f t="shared" si="35"/>
        <v>NL_PPCT_GUD_R28_C35</v>
      </c>
      <c r="AL68" s="49" t="str">
        <f t="shared" si="35"/>
        <v>NL_PPCT_GUD_R28_C36</v>
      </c>
      <c r="AM68" s="49" t="str">
        <f t="shared" si="35"/>
        <v>NL_PPCT_GUD_R28_C37</v>
      </c>
      <c r="AN68" s="49" t="str">
        <f t="shared" si="35"/>
        <v>NL_PPCT_GUD_R28_C38</v>
      </c>
      <c r="AO68" s="49" t="str">
        <f t="shared" si="35"/>
        <v>NL_PPCT_GUD_R28_C39</v>
      </c>
      <c r="AP68" s="49" t="str">
        <f t="shared" si="35"/>
        <v>NL_PPCT_GUD_R28_C40</v>
      </c>
      <c r="AQ68" s="49" t="str">
        <f t="shared" si="35"/>
        <v>NL_PPCT_GUD_R28_C41</v>
      </c>
      <c r="AR68" s="49" t="str">
        <f t="shared" si="35"/>
        <v>NL_PPCT_GUD_R28_C42</v>
      </c>
      <c r="AS68" s="49" t="str">
        <f t="shared" si="35"/>
        <v>NL_PPCT_GUD_R28_C43</v>
      </c>
    </row>
    <row r="69" spans="1:73" x14ac:dyDescent="0.35">
      <c r="A69" s="12"/>
      <c r="B69" s="65" t="s">
        <v>427</v>
      </c>
      <c r="C69" s="49" t="str">
        <f t="shared" si="36"/>
        <v>NL_PSIILOB_XXX_R29_C1</v>
      </c>
      <c r="D69" s="115"/>
      <c r="E69" s="49" t="str">
        <f t="shared" si="37"/>
        <v>NL_PEXP_GRO_R29_C3</v>
      </c>
      <c r="F69" s="49" t="str">
        <f t="shared" si="30"/>
        <v>NL_PEXP_GRO_R29_C4</v>
      </c>
      <c r="G69" s="49" t="str">
        <f t="shared" si="30"/>
        <v>NL_PEXP_GRO_R29_C5</v>
      </c>
      <c r="H69" s="49" t="str">
        <f t="shared" si="30"/>
        <v>NL_PEXP_GRO_R29_C6</v>
      </c>
      <c r="I69" s="49" t="str">
        <f t="shared" si="32"/>
        <v>NL_PLR_GRO_R29_C7</v>
      </c>
      <c r="J69" s="49" t="str">
        <f t="shared" si="30"/>
        <v>NL_PEXP_GRO_R29_C8</v>
      </c>
      <c r="K69" s="49" t="str">
        <f t="shared" si="30"/>
        <v>NL_PEXP_GRO_R29_C9</v>
      </c>
      <c r="L69" s="49" t="str">
        <f t="shared" si="30"/>
        <v>NL_PEXP_GRO_R29_C10</v>
      </c>
      <c r="M69" s="49" t="str">
        <f t="shared" si="30"/>
        <v>NL_PEXP_GRO_R29_C11</v>
      </c>
      <c r="N69" s="49" t="str">
        <f t="shared" si="30"/>
        <v>NL_PEXP_GRO_R29_C12</v>
      </c>
      <c r="O69" s="115"/>
      <c r="P69" s="49" t="str">
        <f t="shared" si="38"/>
        <v>NL_PSCR_GRO_R29_C14</v>
      </c>
      <c r="Q69" s="49" t="str">
        <f t="shared" si="39"/>
        <v>NL_PLR_GRO_R29_C15</v>
      </c>
      <c r="R69" s="49" t="str">
        <f t="shared" si="33"/>
        <v>NL_PSPR_GUD_R29_C16</v>
      </c>
      <c r="S69" s="49" t="str">
        <f t="shared" si="33"/>
        <v>NL_PSPR_GUD_R29_C17</v>
      </c>
      <c r="T69" s="49" t="str">
        <f t="shared" si="34"/>
        <v>NL_PPCT_GUD_R29_C18</v>
      </c>
      <c r="U69" s="49" t="str">
        <f t="shared" si="34"/>
        <v>NL_PPCT_GUD_R29_C19</v>
      </c>
      <c r="V69" s="49" t="str">
        <f t="shared" si="34"/>
        <v>NL_PPCT_GUD_R29_C20</v>
      </c>
      <c r="W69" s="49" t="str">
        <f t="shared" si="34"/>
        <v>NL_PPCT_GUD_R29_C21</v>
      </c>
      <c r="X69" s="49" t="str">
        <f t="shared" si="34"/>
        <v>NL_PPCT_GUD_R29_C22</v>
      </c>
      <c r="Y69" s="49" t="str">
        <f t="shared" si="34"/>
        <v>NL_PPCT_GUD_R29_C23</v>
      </c>
      <c r="Z69" s="49" t="str">
        <f t="shared" si="34"/>
        <v>NL_PPCT_GUD_R29_C24</v>
      </c>
      <c r="AA69" s="49" t="str">
        <f t="shared" si="34"/>
        <v>NL_PPCT_GUD_R29_C25</v>
      </c>
      <c r="AB69" s="49" t="str">
        <f t="shared" si="34"/>
        <v>NL_PPCT_GUD_R29_C26</v>
      </c>
      <c r="AC69" s="49" t="str">
        <f t="shared" si="34"/>
        <v>NL_PPCT_GUD_R29_C27</v>
      </c>
      <c r="AD69" s="49" t="str">
        <f t="shared" si="35"/>
        <v>NL_PPCT_GUD_R29_C28</v>
      </c>
      <c r="AE69" s="49" t="str">
        <f t="shared" si="35"/>
        <v>NL_PPCT_GUD_R29_C29</v>
      </c>
      <c r="AF69" s="49" t="str">
        <f t="shared" si="35"/>
        <v>NL_PPCT_GUD_R29_C30</v>
      </c>
      <c r="AG69" s="49" t="str">
        <f t="shared" si="35"/>
        <v>NL_PPCT_GUD_R29_C31</v>
      </c>
      <c r="AH69" s="49" t="str">
        <f t="shared" si="35"/>
        <v>NL_PPCT_GUD_R29_C32</v>
      </c>
      <c r="AI69" s="49" t="str">
        <f t="shared" si="35"/>
        <v>NL_PPCT_GUD_R29_C33</v>
      </c>
      <c r="AJ69" s="49" t="str">
        <f t="shared" si="35"/>
        <v>NL_PPCT_GUD_R29_C34</v>
      </c>
      <c r="AK69" s="49" t="str">
        <f t="shared" si="35"/>
        <v>NL_PPCT_GUD_R29_C35</v>
      </c>
      <c r="AL69" s="49" t="str">
        <f t="shared" si="35"/>
        <v>NL_PPCT_GUD_R29_C36</v>
      </c>
      <c r="AM69" s="49" t="str">
        <f t="shared" si="35"/>
        <v>NL_PPCT_GUD_R29_C37</v>
      </c>
      <c r="AN69" s="49" t="str">
        <f t="shared" si="35"/>
        <v>NL_PPCT_GUD_R29_C38</v>
      </c>
      <c r="AO69" s="49" t="str">
        <f t="shared" si="35"/>
        <v>NL_PPCT_GUD_R29_C39</v>
      </c>
      <c r="AP69" s="49" t="str">
        <f t="shared" si="35"/>
        <v>NL_PPCT_GUD_R29_C40</v>
      </c>
      <c r="AQ69" s="49" t="str">
        <f t="shared" si="35"/>
        <v>NL_PPCT_GUD_R29_C41</v>
      </c>
      <c r="AR69" s="49" t="str">
        <f t="shared" si="35"/>
        <v>NL_PPCT_GUD_R29_C42</v>
      </c>
      <c r="AS69" s="49" t="str">
        <f t="shared" si="35"/>
        <v>NL_PPCT_GUD_R29_C43</v>
      </c>
    </row>
    <row r="70" spans="1:73" x14ac:dyDescent="0.35">
      <c r="A70" s="12"/>
      <c r="B70" s="66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73" x14ac:dyDescent="0.35">
      <c r="A71" s="12"/>
      <c r="B71" s="65" t="s">
        <v>428</v>
      </c>
      <c r="C71" s="49" t="str">
        <f>"NL_PINTLOB_XXX_" &amp; $B71 &amp; "_" &amp; C$62</f>
        <v>NL_PINTLOB_XXX_R30_C1</v>
      </c>
      <c r="D71" s="49" t="str">
        <f>"NL_PMAP_XXX_" &amp; $B71 &amp; "_" &amp; D$62</f>
        <v>NL_PMAP_XXX_R30_C2</v>
      </c>
      <c r="E71" s="49" t="str">
        <f>"NL_PEXP_GRO_" &amp; $B71 &amp; "_" &amp; E$62</f>
        <v>NL_PEXP_GRO_R30_C3</v>
      </c>
      <c r="F71" s="49" t="str">
        <f t="shared" si="30"/>
        <v>NL_PEXP_GRO_R30_C4</v>
      </c>
      <c r="G71" s="49" t="str">
        <f t="shared" si="30"/>
        <v>NL_PEXP_GRO_R30_C5</v>
      </c>
      <c r="H71" s="49" t="str">
        <f t="shared" si="30"/>
        <v>NL_PEXP_GRO_R30_C6</v>
      </c>
      <c r="I71" s="49" t="str">
        <f t="shared" si="32"/>
        <v>NL_PLR_GRO_R30_C7</v>
      </c>
      <c r="J71" s="49" t="str">
        <f t="shared" si="30"/>
        <v>NL_PEXP_GRO_R30_C8</v>
      </c>
      <c r="K71" s="49" t="str">
        <f t="shared" si="30"/>
        <v>NL_PEXP_GRO_R30_C9</v>
      </c>
      <c r="L71" s="49" t="str">
        <f t="shared" si="30"/>
        <v>NL_PEXP_GRO_R30_C10</v>
      </c>
      <c r="M71" s="49" t="str">
        <f t="shared" si="30"/>
        <v>NL_PEXP_GRO_R30_C11</v>
      </c>
      <c r="N71" s="49" t="str">
        <f t="shared" si="30"/>
        <v>NL_PEXP_GRO_R30_C12</v>
      </c>
      <c r="O71" s="115"/>
      <c r="P71" s="49" t="str">
        <f>"NL_PSCR_GRO_" &amp; $B71 &amp; "_" &amp; P$62</f>
        <v>NL_PSCR_GRO_R30_C14</v>
      </c>
      <c r="Q71" s="49" t="str">
        <f>"NL_PLR_GRO_" &amp; $B71 &amp; "_" &amp; Q$62</f>
        <v>NL_PLR_GRO_R30_C15</v>
      </c>
      <c r="R71" s="49" t="str">
        <f t="shared" ref="R71:S77" si="40">"NL_PSPR_GUD_" &amp; $B71 &amp; "_" &amp; R$62</f>
        <v>NL_PSPR_GUD_R30_C16</v>
      </c>
      <c r="S71" s="49" t="str">
        <f t="shared" si="40"/>
        <v>NL_PSPR_GUD_R30_C17</v>
      </c>
      <c r="T71" s="49" t="str">
        <f t="shared" ref="T71:AI77" si="41">"NL_PPCT_GUD_" &amp; $B71 &amp; "_" &amp; T$62</f>
        <v>NL_PPCT_GUD_R30_C18</v>
      </c>
      <c r="U71" s="49" t="str">
        <f t="shared" si="41"/>
        <v>NL_PPCT_GUD_R30_C19</v>
      </c>
      <c r="V71" s="49" t="str">
        <f t="shared" si="41"/>
        <v>NL_PPCT_GUD_R30_C20</v>
      </c>
      <c r="W71" s="49" t="str">
        <f t="shared" si="41"/>
        <v>NL_PPCT_GUD_R30_C21</v>
      </c>
      <c r="X71" s="49" t="str">
        <f t="shared" si="41"/>
        <v>NL_PPCT_GUD_R30_C22</v>
      </c>
      <c r="Y71" s="49" t="str">
        <f t="shared" si="41"/>
        <v>NL_PPCT_GUD_R30_C23</v>
      </c>
      <c r="Z71" s="49" t="str">
        <f t="shared" si="41"/>
        <v>NL_PPCT_GUD_R30_C24</v>
      </c>
      <c r="AA71" s="49" t="str">
        <f t="shared" si="41"/>
        <v>NL_PPCT_GUD_R30_C25</v>
      </c>
      <c r="AB71" s="49" t="str">
        <f t="shared" si="41"/>
        <v>NL_PPCT_GUD_R30_C26</v>
      </c>
      <c r="AC71" s="49" t="str">
        <f t="shared" si="41"/>
        <v>NL_PPCT_GUD_R30_C27</v>
      </c>
      <c r="AD71" s="49" t="str">
        <f t="shared" si="41"/>
        <v>NL_PPCT_GUD_R30_C28</v>
      </c>
      <c r="AE71" s="49" t="str">
        <f t="shared" si="41"/>
        <v>NL_PPCT_GUD_R30_C29</v>
      </c>
      <c r="AF71" s="49" t="str">
        <f t="shared" si="41"/>
        <v>NL_PPCT_GUD_R30_C30</v>
      </c>
      <c r="AG71" s="49" t="str">
        <f t="shared" si="41"/>
        <v>NL_PPCT_GUD_R30_C31</v>
      </c>
      <c r="AH71" s="49" t="str">
        <f t="shared" si="41"/>
        <v>NL_PPCT_GUD_R30_C32</v>
      </c>
      <c r="AI71" s="49" t="str">
        <f t="shared" si="41"/>
        <v>NL_PPCT_GUD_R30_C33</v>
      </c>
      <c r="AJ71" s="49" t="str">
        <f t="shared" ref="AD71:AS77" si="42">"NL_PPCT_GUD_" &amp; $B71 &amp; "_" &amp; AJ$62</f>
        <v>NL_PPCT_GUD_R30_C34</v>
      </c>
      <c r="AK71" s="49" t="str">
        <f t="shared" si="42"/>
        <v>NL_PPCT_GUD_R30_C35</v>
      </c>
      <c r="AL71" s="49" t="str">
        <f t="shared" si="42"/>
        <v>NL_PPCT_GUD_R30_C36</v>
      </c>
      <c r="AM71" s="49" t="str">
        <f t="shared" si="42"/>
        <v>NL_PPCT_GUD_R30_C37</v>
      </c>
      <c r="AN71" s="49" t="str">
        <f t="shared" si="42"/>
        <v>NL_PPCT_GUD_R30_C38</v>
      </c>
      <c r="AO71" s="49" t="str">
        <f t="shared" si="42"/>
        <v>NL_PPCT_GUD_R30_C39</v>
      </c>
      <c r="AP71" s="49" t="str">
        <f t="shared" si="42"/>
        <v>NL_PPCT_GUD_R30_C40</v>
      </c>
      <c r="AQ71" s="49" t="str">
        <f t="shared" si="42"/>
        <v>NL_PPCT_GUD_R30_C41</v>
      </c>
      <c r="AR71" s="49" t="str">
        <f t="shared" si="42"/>
        <v>NL_PPCT_GUD_R30_C42</v>
      </c>
      <c r="AS71" s="49" t="str">
        <f t="shared" si="42"/>
        <v>NL_PPCT_GUD_R30_C43</v>
      </c>
    </row>
    <row r="72" spans="1:73" x14ac:dyDescent="0.35">
      <c r="A72" s="12"/>
      <c r="B72" s="65" t="s">
        <v>429</v>
      </c>
      <c r="C72" s="49" t="str">
        <f t="shared" ref="C72:C77" si="43">"NL_PINTLOB_XXX_" &amp; $B72 &amp; "_" &amp; C$62</f>
        <v>NL_PINTLOB_XXX_R31_C1</v>
      </c>
      <c r="D72" s="49" t="str">
        <f t="shared" ref="D72:D77" si="44">"NL_PMAP_XXX_" &amp; $B72 &amp; "_" &amp; D$62</f>
        <v>NL_PMAP_XXX_R31_C2</v>
      </c>
      <c r="E72" s="49" t="str">
        <f t="shared" ref="E72:E77" si="45">"NL_PEXP_GRO_" &amp; $B72 &amp; "_" &amp; E$62</f>
        <v>NL_PEXP_GRO_R31_C3</v>
      </c>
      <c r="F72" s="49" t="str">
        <f t="shared" si="30"/>
        <v>NL_PEXP_GRO_R31_C4</v>
      </c>
      <c r="G72" s="49" t="str">
        <f t="shared" si="30"/>
        <v>NL_PEXP_GRO_R31_C5</v>
      </c>
      <c r="H72" s="49" t="str">
        <f t="shared" si="30"/>
        <v>NL_PEXP_GRO_R31_C6</v>
      </c>
      <c r="I72" s="49" t="str">
        <f t="shared" si="32"/>
        <v>NL_PLR_GRO_R31_C7</v>
      </c>
      <c r="J72" s="49" t="str">
        <f t="shared" si="30"/>
        <v>NL_PEXP_GRO_R31_C8</v>
      </c>
      <c r="K72" s="49" t="str">
        <f t="shared" si="30"/>
        <v>NL_PEXP_GRO_R31_C9</v>
      </c>
      <c r="L72" s="49" t="str">
        <f t="shared" si="30"/>
        <v>NL_PEXP_GRO_R31_C10</v>
      </c>
      <c r="M72" s="49" t="str">
        <f t="shared" si="30"/>
        <v>NL_PEXP_GRO_R31_C11</v>
      </c>
      <c r="N72" s="49" t="str">
        <f t="shared" si="30"/>
        <v>NL_PEXP_GRO_R31_C12</v>
      </c>
      <c r="O72" s="115"/>
      <c r="P72" s="49" t="str">
        <f t="shared" ref="P72:P77" si="46">"NL_PSCR_GRO_" &amp; $B72 &amp; "_" &amp; P$62</f>
        <v>NL_PSCR_GRO_R31_C14</v>
      </c>
      <c r="Q72" s="49" t="str">
        <f t="shared" ref="Q72:Q77" si="47">"NL_PLR_GRO_" &amp; $B72 &amp; "_" &amp; Q$62</f>
        <v>NL_PLR_GRO_R31_C15</v>
      </c>
      <c r="R72" s="49" t="str">
        <f t="shared" si="40"/>
        <v>NL_PSPR_GUD_R31_C16</v>
      </c>
      <c r="S72" s="49" t="str">
        <f t="shared" si="40"/>
        <v>NL_PSPR_GUD_R31_C17</v>
      </c>
      <c r="T72" s="49" t="str">
        <f t="shared" si="41"/>
        <v>NL_PPCT_GUD_R31_C18</v>
      </c>
      <c r="U72" s="49" t="str">
        <f t="shared" si="41"/>
        <v>NL_PPCT_GUD_R31_C19</v>
      </c>
      <c r="V72" s="49" t="str">
        <f t="shared" si="41"/>
        <v>NL_PPCT_GUD_R31_C20</v>
      </c>
      <c r="W72" s="49" t="str">
        <f t="shared" si="41"/>
        <v>NL_PPCT_GUD_R31_C21</v>
      </c>
      <c r="X72" s="49" t="str">
        <f t="shared" si="41"/>
        <v>NL_PPCT_GUD_R31_C22</v>
      </c>
      <c r="Y72" s="49" t="str">
        <f t="shared" si="41"/>
        <v>NL_PPCT_GUD_R31_C23</v>
      </c>
      <c r="Z72" s="49" t="str">
        <f t="shared" si="41"/>
        <v>NL_PPCT_GUD_R31_C24</v>
      </c>
      <c r="AA72" s="49" t="str">
        <f t="shared" si="41"/>
        <v>NL_PPCT_GUD_R31_C25</v>
      </c>
      <c r="AB72" s="49" t="str">
        <f t="shared" si="41"/>
        <v>NL_PPCT_GUD_R31_C26</v>
      </c>
      <c r="AC72" s="49" t="str">
        <f t="shared" si="41"/>
        <v>NL_PPCT_GUD_R31_C27</v>
      </c>
      <c r="AD72" s="49" t="str">
        <f t="shared" si="42"/>
        <v>NL_PPCT_GUD_R31_C28</v>
      </c>
      <c r="AE72" s="49" t="str">
        <f t="shared" si="42"/>
        <v>NL_PPCT_GUD_R31_C29</v>
      </c>
      <c r="AF72" s="49" t="str">
        <f t="shared" si="42"/>
        <v>NL_PPCT_GUD_R31_C30</v>
      </c>
      <c r="AG72" s="49" t="str">
        <f t="shared" si="42"/>
        <v>NL_PPCT_GUD_R31_C31</v>
      </c>
      <c r="AH72" s="49" t="str">
        <f t="shared" si="42"/>
        <v>NL_PPCT_GUD_R31_C32</v>
      </c>
      <c r="AI72" s="49" t="str">
        <f t="shared" si="42"/>
        <v>NL_PPCT_GUD_R31_C33</v>
      </c>
      <c r="AJ72" s="49" t="str">
        <f t="shared" si="42"/>
        <v>NL_PPCT_GUD_R31_C34</v>
      </c>
      <c r="AK72" s="49" t="str">
        <f t="shared" si="42"/>
        <v>NL_PPCT_GUD_R31_C35</v>
      </c>
      <c r="AL72" s="49" t="str">
        <f t="shared" si="42"/>
        <v>NL_PPCT_GUD_R31_C36</v>
      </c>
      <c r="AM72" s="49" t="str">
        <f t="shared" si="42"/>
        <v>NL_PPCT_GUD_R31_C37</v>
      </c>
      <c r="AN72" s="49" t="str">
        <f t="shared" si="42"/>
        <v>NL_PPCT_GUD_R31_C38</v>
      </c>
      <c r="AO72" s="49" t="str">
        <f t="shared" si="42"/>
        <v>NL_PPCT_GUD_R31_C39</v>
      </c>
      <c r="AP72" s="49" t="str">
        <f t="shared" si="42"/>
        <v>NL_PPCT_GUD_R31_C40</v>
      </c>
      <c r="AQ72" s="49" t="str">
        <f t="shared" si="42"/>
        <v>NL_PPCT_GUD_R31_C41</v>
      </c>
      <c r="AR72" s="49" t="str">
        <f t="shared" si="42"/>
        <v>NL_PPCT_GUD_R31_C42</v>
      </c>
      <c r="AS72" s="49" t="str">
        <f t="shared" si="42"/>
        <v>NL_PPCT_GUD_R31_C43</v>
      </c>
    </row>
    <row r="73" spans="1:73" x14ac:dyDescent="0.35">
      <c r="A73" s="12"/>
      <c r="B73" s="65" t="s">
        <v>430</v>
      </c>
      <c r="C73" s="49" t="str">
        <f t="shared" si="43"/>
        <v>NL_PINTLOB_XXX_R32_C1</v>
      </c>
      <c r="D73" s="49" t="str">
        <f t="shared" si="44"/>
        <v>NL_PMAP_XXX_R32_C2</v>
      </c>
      <c r="E73" s="49" t="str">
        <f t="shared" si="45"/>
        <v>NL_PEXP_GRO_R32_C3</v>
      </c>
      <c r="F73" s="49" t="str">
        <f t="shared" si="30"/>
        <v>NL_PEXP_GRO_R32_C4</v>
      </c>
      <c r="G73" s="49" t="str">
        <f t="shared" si="30"/>
        <v>NL_PEXP_GRO_R32_C5</v>
      </c>
      <c r="H73" s="49" t="str">
        <f t="shared" si="30"/>
        <v>NL_PEXP_GRO_R32_C6</v>
      </c>
      <c r="I73" s="49" t="str">
        <f t="shared" si="32"/>
        <v>NL_PLR_GRO_R32_C7</v>
      </c>
      <c r="J73" s="49" t="str">
        <f t="shared" si="30"/>
        <v>NL_PEXP_GRO_R32_C8</v>
      </c>
      <c r="K73" s="49" t="str">
        <f t="shared" si="30"/>
        <v>NL_PEXP_GRO_R32_C9</v>
      </c>
      <c r="L73" s="49" t="str">
        <f t="shared" si="30"/>
        <v>NL_PEXP_GRO_R32_C10</v>
      </c>
      <c r="M73" s="49" t="str">
        <f t="shared" si="30"/>
        <v>NL_PEXP_GRO_R32_C11</v>
      </c>
      <c r="N73" s="49" t="str">
        <f t="shared" si="30"/>
        <v>NL_PEXP_GRO_R32_C12</v>
      </c>
      <c r="O73" s="115"/>
      <c r="P73" s="49" t="str">
        <f t="shared" si="46"/>
        <v>NL_PSCR_GRO_R32_C14</v>
      </c>
      <c r="Q73" s="49" t="str">
        <f t="shared" si="47"/>
        <v>NL_PLR_GRO_R32_C15</v>
      </c>
      <c r="R73" s="49" t="str">
        <f t="shared" si="40"/>
        <v>NL_PSPR_GUD_R32_C16</v>
      </c>
      <c r="S73" s="49" t="str">
        <f t="shared" si="40"/>
        <v>NL_PSPR_GUD_R32_C17</v>
      </c>
      <c r="T73" s="49" t="str">
        <f t="shared" si="41"/>
        <v>NL_PPCT_GUD_R32_C18</v>
      </c>
      <c r="U73" s="49" t="str">
        <f t="shared" si="41"/>
        <v>NL_PPCT_GUD_R32_C19</v>
      </c>
      <c r="V73" s="49" t="str">
        <f t="shared" si="41"/>
        <v>NL_PPCT_GUD_R32_C20</v>
      </c>
      <c r="W73" s="49" t="str">
        <f t="shared" si="41"/>
        <v>NL_PPCT_GUD_R32_C21</v>
      </c>
      <c r="X73" s="49" t="str">
        <f t="shared" si="41"/>
        <v>NL_PPCT_GUD_R32_C22</v>
      </c>
      <c r="Y73" s="49" t="str">
        <f t="shared" si="41"/>
        <v>NL_PPCT_GUD_R32_C23</v>
      </c>
      <c r="Z73" s="49" t="str">
        <f t="shared" si="41"/>
        <v>NL_PPCT_GUD_R32_C24</v>
      </c>
      <c r="AA73" s="49" t="str">
        <f t="shared" si="41"/>
        <v>NL_PPCT_GUD_R32_C25</v>
      </c>
      <c r="AB73" s="49" t="str">
        <f t="shared" si="41"/>
        <v>NL_PPCT_GUD_R32_C26</v>
      </c>
      <c r="AC73" s="49" t="str">
        <f t="shared" si="41"/>
        <v>NL_PPCT_GUD_R32_C27</v>
      </c>
      <c r="AD73" s="49" t="str">
        <f t="shared" si="42"/>
        <v>NL_PPCT_GUD_R32_C28</v>
      </c>
      <c r="AE73" s="49" t="str">
        <f t="shared" si="42"/>
        <v>NL_PPCT_GUD_R32_C29</v>
      </c>
      <c r="AF73" s="49" t="str">
        <f t="shared" si="42"/>
        <v>NL_PPCT_GUD_R32_C30</v>
      </c>
      <c r="AG73" s="49" t="str">
        <f t="shared" si="42"/>
        <v>NL_PPCT_GUD_R32_C31</v>
      </c>
      <c r="AH73" s="49" t="str">
        <f t="shared" si="42"/>
        <v>NL_PPCT_GUD_R32_C32</v>
      </c>
      <c r="AI73" s="49" t="str">
        <f t="shared" si="42"/>
        <v>NL_PPCT_GUD_R32_C33</v>
      </c>
      <c r="AJ73" s="49" t="str">
        <f t="shared" si="42"/>
        <v>NL_PPCT_GUD_R32_C34</v>
      </c>
      <c r="AK73" s="49" t="str">
        <f t="shared" si="42"/>
        <v>NL_PPCT_GUD_R32_C35</v>
      </c>
      <c r="AL73" s="49" t="str">
        <f t="shared" si="42"/>
        <v>NL_PPCT_GUD_R32_C36</v>
      </c>
      <c r="AM73" s="49" t="str">
        <f t="shared" si="42"/>
        <v>NL_PPCT_GUD_R32_C37</v>
      </c>
      <c r="AN73" s="49" t="str">
        <f t="shared" si="42"/>
        <v>NL_PPCT_GUD_R32_C38</v>
      </c>
      <c r="AO73" s="49" t="str">
        <f t="shared" si="42"/>
        <v>NL_PPCT_GUD_R32_C39</v>
      </c>
      <c r="AP73" s="49" t="str">
        <f t="shared" si="42"/>
        <v>NL_PPCT_GUD_R32_C40</v>
      </c>
      <c r="AQ73" s="49" t="str">
        <f t="shared" si="42"/>
        <v>NL_PPCT_GUD_R32_C41</v>
      </c>
      <c r="AR73" s="49" t="str">
        <f t="shared" si="42"/>
        <v>NL_PPCT_GUD_R32_C42</v>
      </c>
      <c r="AS73" s="49" t="str">
        <f t="shared" si="42"/>
        <v>NL_PPCT_GUD_R32_C43</v>
      </c>
    </row>
    <row r="74" spans="1:73" x14ac:dyDescent="0.35">
      <c r="A74" s="12"/>
      <c r="B74" s="65" t="s">
        <v>431</v>
      </c>
      <c r="C74" s="49" t="str">
        <f t="shared" si="43"/>
        <v>NL_PINTLOB_XXX_R33_C1</v>
      </c>
      <c r="D74" s="49" t="str">
        <f t="shared" si="44"/>
        <v>NL_PMAP_XXX_R33_C2</v>
      </c>
      <c r="E74" s="49" t="str">
        <f t="shared" si="45"/>
        <v>NL_PEXP_GRO_R33_C3</v>
      </c>
      <c r="F74" s="49" t="str">
        <f t="shared" si="30"/>
        <v>NL_PEXP_GRO_R33_C4</v>
      </c>
      <c r="G74" s="49" t="str">
        <f t="shared" si="30"/>
        <v>NL_PEXP_GRO_R33_C5</v>
      </c>
      <c r="H74" s="49" t="str">
        <f t="shared" si="30"/>
        <v>NL_PEXP_GRO_R33_C6</v>
      </c>
      <c r="I74" s="49" t="str">
        <f t="shared" si="32"/>
        <v>NL_PLR_GRO_R33_C7</v>
      </c>
      <c r="J74" s="49" t="str">
        <f t="shared" si="30"/>
        <v>NL_PEXP_GRO_R33_C8</v>
      </c>
      <c r="K74" s="49" t="str">
        <f t="shared" si="30"/>
        <v>NL_PEXP_GRO_R33_C9</v>
      </c>
      <c r="L74" s="49" t="str">
        <f t="shared" si="30"/>
        <v>NL_PEXP_GRO_R33_C10</v>
      </c>
      <c r="M74" s="49" t="str">
        <f t="shared" si="30"/>
        <v>NL_PEXP_GRO_R33_C11</v>
      </c>
      <c r="N74" s="49" t="str">
        <f t="shared" si="30"/>
        <v>NL_PEXP_GRO_R33_C12</v>
      </c>
      <c r="O74" s="115"/>
      <c r="P74" s="49" t="str">
        <f t="shared" si="46"/>
        <v>NL_PSCR_GRO_R33_C14</v>
      </c>
      <c r="Q74" s="49" t="str">
        <f t="shared" si="47"/>
        <v>NL_PLR_GRO_R33_C15</v>
      </c>
      <c r="R74" s="49" t="str">
        <f t="shared" si="40"/>
        <v>NL_PSPR_GUD_R33_C16</v>
      </c>
      <c r="S74" s="49" t="str">
        <f t="shared" si="40"/>
        <v>NL_PSPR_GUD_R33_C17</v>
      </c>
      <c r="T74" s="49" t="str">
        <f t="shared" si="41"/>
        <v>NL_PPCT_GUD_R33_C18</v>
      </c>
      <c r="U74" s="49" t="str">
        <f t="shared" si="41"/>
        <v>NL_PPCT_GUD_R33_C19</v>
      </c>
      <c r="V74" s="49" t="str">
        <f t="shared" si="41"/>
        <v>NL_PPCT_GUD_R33_C20</v>
      </c>
      <c r="W74" s="49" t="str">
        <f t="shared" si="41"/>
        <v>NL_PPCT_GUD_R33_C21</v>
      </c>
      <c r="X74" s="49" t="str">
        <f t="shared" si="41"/>
        <v>NL_PPCT_GUD_R33_C22</v>
      </c>
      <c r="Y74" s="49" t="str">
        <f t="shared" si="41"/>
        <v>NL_PPCT_GUD_R33_C23</v>
      </c>
      <c r="Z74" s="49" t="str">
        <f t="shared" si="41"/>
        <v>NL_PPCT_GUD_R33_C24</v>
      </c>
      <c r="AA74" s="49" t="str">
        <f t="shared" si="41"/>
        <v>NL_PPCT_GUD_R33_C25</v>
      </c>
      <c r="AB74" s="49" t="str">
        <f t="shared" si="41"/>
        <v>NL_PPCT_GUD_R33_C26</v>
      </c>
      <c r="AC74" s="49" t="str">
        <f t="shared" si="41"/>
        <v>NL_PPCT_GUD_R33_C27</v>
      </c>
      <c r="AD74" s="49" t="str">
        <f t="shared" si="42"/>
        <v>NL_PPCT_GUD_R33_C28</v>
      </c>
      <c r="AE74" s="49" t="str">
        <f t="shared" si="42"/>
        <v>NL_PPCT_GUD_R33_C29</v>
      </c>
      <c r="AF74" s="49" t="str">
        <f t="shared" si="42"/>
        <v>NL_PPCT_GUD_R33_C30</v>
      </c>
      <c r="AG74" s="49" t="str">
        <f t="shared" si="42"/>
        <v>NL_PPCT_GUD_R33_C31</v>
      </c>
      <c r="AH74" s="49" t="str">
        <f t="shared" si="42"/>
        <v>NL_PPCT_GUD_R33_C32</v>
      </c>
      <c r="AI74" s="49" t="str">
        <f t="shared" si="42"/>
        <v>NL_PPCT_GUD_R33_C33</v>
      </c>
      <c r="AJ74" s="49" t="str">
        <f t="shared" si="42"/>
        <v>NL_PPCT_GUD_R33_C34</v>
      </c>
      <c r="AK74" s="49" t="str">
        <f t="shared" si="42"/>
        <v>NL_PPCT_GUD_R33_C35</v>
      </c>
      <c r="AL74" s="49" t="str">
        <f t="shared" si="42"/>
        <v>NL_PPCT_GUD_R33_C36</v>
      </c>
      <c r="AM74" s="49" t="str">
        <f t="shared" si="42"/>
        <v>NL_PPCT_GUD_R33_C37</v>
      </c>
      <c r="AN74" s="49" t="str">
        <f t="shared" si="42"/>
        <v>NL_PPCT_GUD_R33_C38</v>
      </c>
      <c r="AO74" s="49" t="str">
        <f t="shared" si="42"/>
        <v>NL_PPCT_GUD_R33_C39</v>
      </c>
      <c r="AP74" s="49" t="str">
        <f t="shared" si="42"/>
        <v>NL_PPCT_GUD_R33_C40</v>
      </c>
      <c r="AQ74" s="49" t="str">
        <f t="shared" si="42"/>
        <v>NL_PPCT_GUD_R33_C41</v>
      </c>
      <c r="AR74" s="49" t="str">
        <f t="shared" si="42"/>
        <v>NL_PPCT_GUD_R33_C42</v>
      </c>
      <c r="AS74" s="49" t="str">
        <f t="shared" si="42"/>
        <v>NL_PPCT_GUD_R33_C43</v>
      </c>
    </row>
    <row r="75" spans="1:73" x14ac:dyDescent="0.35">
      <c r="B75" s="65" t="s">
        <v>35</v>
      </c>
      <c r="C75" s="49" t="str">
        <f t="shared" si="43"/>
        <v>NL_PINTLOB_XXX_._C1</v>
      </c>
      <c r="D75" s="49" t="str">
        <f t="shared" si="44"/>
        <v>NL_PMAP_XXX_._C2</v>
      </c>
      <c r="E75" s="49" t="str">
        <f t="shared" si="45"/>
        <v>NL_PEXP_GRO_._C3</v>
      </c>
      <c r="F75" s="49" t="str">
        <f t="shared" si="30"/>
        <v>NL_PEXP_GRO_._C4</v>
      </c>
      <c r="G75" s="49" t="str">
        <f t="shared" si="30"/>
        <v>NL_PEXP_GRO_._C5</v>
      </c>
      <c r="H75" s="49" t="str">
        <f t="shared" si="30"/>
        <v>NL_PEXP_GRO_._C6</v>
      </c>
      <c r="I75" s="49" t="str">
        <f t="shared" si="32"/>
        <v>NL_PLR_GRO_._C7</v>
      </c>
      <c r="J75" s="49" t="str">
        <f t="shared" si="30"/>
        <v>NL_PEXP_GRO_._C8</v>
      </c>
      <c r="K75" s="49" t="str">
        <f t="shared" si="30"/>
        <v>NL_PEXP_GRO_._C9</v>
      </c>
      <c r="L75" s="49" t="str">
        <f t="shared" si="30"/>
        <v>NL_PEXP_GRO_._C10</v>
      </c>
      <c r="M75" s="49" t="str">
        <f t="shared" si="30"/>
        <v>NL_PEXP_GRO_._C11</v>
      </c>
      <c r="N75" s="49" t="str">
        <f t="shared" si="30"/>
        <v>NL_PEXP_GRO_._C12</v>
      </c>
      <c r="O75" s="115"/>
      <c r="P75" s="49" t="str">
        <f t="shared" si="46"/>
        <v>NL_PSCR_GRO_._C14</v>
      </c>
      <c r="Q75" s="49" t="str">
        <f t="shared" si="47"/>
        <v>NL_PLR_GRO_._C15</v>
      </c>
      <c r="R75" s="49" t="str">
        <f t="shared" si="40"/>
        <v>NL_PSPR_GUD_._C16</v>
      </c>
      <c r="S75" s="49" t="str">
        <f t="shared" si="40"/>
        <v>NL_PSPR_GUD_._C17</v>
      </c>
      <c r="T75" s="49" t="str">
        <f t="shared" si="41"/>
        <v>NL_PPCT_GUD_._C18</v>
      </c>
      <c r="U75" s="49" t="str">
        <f t="shared" si="41"/>
        <v>NL_PPCT_GUD_._C19</v>
      </c>
      <c r="V75" s="49" t="str">
        <f t="shared" si="41"/>
        <v>NL_PPCT_GUD_._C20</v>
      </c>
      <c r="W75" s="49" t="str">
        <f t="shared" si="41"/>
        <v>NL_PPCT_GUD_._C21</v>
      </c>
      <c r="X75" s="49" t="str">
        <f t="shared" si="41"/>
        <v>NL_PPCT_GUD_._C22</v>
      </c>
      <c r="Y75" s="49" t="str">
        <f t="shared" si="41"/>
        <v>NL_PPCT_GUD_._C23</v>
      </c>
      <c r="Z75" s="49" t="str">
        <f t="shared" si="41"/>
        <v>NL_PPCT_GUD_._C24</v>
      </c>
      <c r="AA75" s="49" t="str">
        <f t="shared" si="41"/>
        <v>NL_PPCT_GUD_._C25</v>
      </c>
      <c r="AB75" s="49" t="str">
        <f t="shared" si="41"/>
        <v>NL_PPCT_GUD_._C26</v>
      </c>
      <c r="AC75" s="49" t="str">
        <f t="shared" si="41"/>
        <v>NL_PPCT_GUD_._C27</v>
      </c>
      <c r="AD75" s="49" t="str">
        <f t="shared" si="42"/>
        <v>NL_PPCT_GUD_._C28</v>
      </c>
      <c r="AE75" s="49" t="str">
        <f t="shared" si="42"/>
        <v>NL_PPCT_GUD_._C29</v>
      </c>
      <c r="AF75" s="49" t="str">
        <f t="shared" si="42"/>
        <v>NL_PPCT_GUD_._C30</v>
      </c>
      <c r="AG75" s="49" t="str">
        <f t="shared" si="42"/>
        <v>NL_PPCT_GUD_._C31</v>
      </c>
      <c r="AH75" s="49" t="str">
        <f t="shared" si="42"/>
        <v>NL_PPCT_GUD_._C32</v>
      </c>
      <c r="AI75" s="49" t="str">
        <f t="shared" si="42"/>
        <v>NL_PPCT_GUD_._C33</v>
      </c>
      <c r="AJ75" s="49" t="str">
        <f t="shared" si="42"/>
        <v>NL_PPCT_GUD_._C34</v>
      </c>
      <c r="AK75" s="49" t="str">
        <f t="shared" si="42"/>
        <v>NL_PPCT_GUD_._C35</v>
      </c>
      <c r="AL75" s="49" t="str">
        <f t="shared" si="42"/>
        <v>NL_PPCT_GUD_._C36</v>
      </c>
      <c r="AM75" s="49" t="str">
        <f t="shared" si="42"/>
        <v>NL_PPCT_GUD_._C37</v>
      </c>
      <c r="AN75" s="49" t="str">
        <f t="shared" si="42"/>
        <v>NL_PPCT_GUD_._C38</v>
      </c>
      <c r="AO75" s="49" t="str">
        <f t="shared" si="42"/>
        <v>NL_PPCT_GUD_._C39</v>
      </c>
      <c r="AP75" s="49" t="str">
        <f t="shared" si="42"/>
        <v>NL_PPCT_GUD_._C40</v>
      </c>
      <c r="AQ75" s="49" t="str">
        <f t="shared" si="42"/>
        <v>NL_PPCT_GUD_._C41</v>
      </c>
      <c r="AR75" s="49" t="str">
        <f t="shared" si="42"/>
        <v>NL_PPCT_GUD_._C42</v>
      </c>
      <c r="AS75" s="49" t="str">
        <f t="shared" si="42"/>
        <v>NL_PPCT_GUD_._C43</v>
      </c>
    </row>
    <row r="76" spans="1:73" x14ac:dyDescent="0.35">
      <c r="B76" s="65" t="s">
        <v>35</v>
      </c>
      <c r="C76" s="49" t="str">
        <f t="shared" si="43"/>
        <v>NL_PINTLOB_XXX_._C1</v>
      </c>
      <c r="D76" s="49" t="str">
        <f t="shared" si="44"/>
        <v>NL_PMAP_XXX_._C2</v>
      </c>
      <c r="E76" s="49" t="str">
        <f>"NL_PEXP_GRO_" &amp; $B76 &amp; "_" &amp; E$62</f>
        <v>NL_PEXP_GRO_._C3</v>
      </c>
      <c r="F76" s="49" t="str">
        <f t="shared" si="30"/>
        <v>NL_PEXP_GRO_._C4</v>
      </c>
      <c r="G76" s="49" t="str">
        <f t="shared" si="30"/>
        <v>NL_PEXP_GRO_._C5</v>
      </c>
      <c r="H76" s="49" t="str">
        <f t="shared" si="30"/>
        <v>NL_PEXP_GRO_._C6</v>
      </c>
      <c r="I76" s="49" t="str">
        <f t="shared" si="32"/>
        <v>NL_PLR_GRO_._C7</v>
      </c>
      <c r="J76" s="49" t="str">
        <f t="shared" si="30"/>
        <v>NL_PEXP_GRO_._C8</v>
      </c>
      <c r="K76" s="49" t="str">
        <f t="shared" si="30"/>
        <v>NL_PEXP_GRO_._C9</v>
      </c>
      <c r="L76" s="49" t="str">
        <f t="shared" si="30"/>
        <v>NL_PEXP_GRO_._C10</v>
      </c>
      <c r="M76" s="49" t="str">
        <f t="shared" si="30"/>
        <v>NL_PEXP_GRO_._C11</v>
      </c>
      <c r="N76" s="49" t="str">
        <f t="shared" si="30"/>
        <v>NL_PEXP_GRO_._C12</v>
      </c>
      <c r="O76" s="115"/>
      <c r="P76" s="49" t="str">
        <f t="shared" si="46"/>
        <v>NL_PSCR_GRO_._C14</v>
      </c>
      <c r="Q76" s="49" t="str">
        <f t="shared" si="47"/>
        <v>NL_PLR_GRO_._C15</v>
      </c>
      <c r="R76" s="49" t="str">
        <f t="shared" si="40"/>
        <v>NL_PSPR_GUD_._C16</v>
      </c>
      <c r="S76" s="49" t="str">
        <f t="shared" si="40"/>
        <v>NL_PSPR_GUD_._C17</v>
      </c>
      <c r="T76" s="49" t="str">
        <f t="shared" si="41"/>
        <v>NL_PPCT_GUD_._C18</v>
      </c>
      <c r="U76" s="49" t="str">
        <f t="shared" si="41"/>
        <v>NL_PPCT_GUD_._C19</v>
      </c>
      <c r="V76" s="49" t="str">
        <f t="shared" si="41"/>
        <v>NL_PPCT_GUD_._C20</v>
      </c>
      <c r="W76" s="49" t="str">
        <f t="shared" si="41"/>
        <v>NL_PPCT_GUD_._C21</v>
      </c>
      <c r="X76" s="49" t="str">
        <f t="shared" si="41"/>
        <v>NL_PPCT_GUD_._C22</v>
      </c>
      <c r="Y76" s="49" t="str">
        <f t="shared" si="41"/>
        <v>NL_PPCT_GUD_._C23</v>
      </c>
      <c r="Z76" s="49" t="str">
        <f t="shared" si="41"/>
        <v>NL_PPCT_GUD_._C24</v>
      </c>
      <c r="AA76" s="49" t="str">
        <f t="shared" si="41"/>
        <v>NL_PPCT_GUD_._C25</v>
      </c>
      <c r="AB76" s="49" t="str">
        <f t="shared" si="41"/>
        <v>NL_PPCT_GUD_._C26</v>
      </c>
      <c r="AC76" s="49" t="str">
        <f t="shared" si="41"/>
        <v>NL_PPCT_GUD_._C27</v>
      </c>
      <c r="AD76" s="49" t="str">
        <f t="shared" si="42"/>
        <v>NL_PPCT_GUD_._C28</v>
      </c>
      <c r="AE76" s="49" t="str">
        <f t="shared" si="42"/>
        <v>NL_PPCT_GUD_._C29</v>
      </c>
      <c r="AF76" s="49" t="str">
        <f t="shared" si="42"/>
        <v>NL_PPCT_GUD_._C30</v>
      </c>
      <c r="AG76" s="49" t="str">
        <f t="shared" si="42"/>
        <v>NL_PPCT_GUD_._C31</v>
      </c>
      <c r="AH76" s="49" t="str">
        <f t="shared" si="42"/>
        <v>NL_PPCT_GUD_._C32</v>
      </c>
      <c r="AI76" s="49" t="str">
        <f t="shared" si="42"/>
        <v>NL_PPCT_GUD_._C33</v>
      </c>
      <c r="AJ76" s="49" t="str">
        <f t="shared" si="42"/>
        <v>NL_PPCT_GUD_._C34</v>
      </c>
      <c r="AK76" s="49" t="str">
        <f t="shared" si="42"/>
        <v>NL_PPCT_GUD_._C35</v>
      </c>
      <c r="AL76" s="49" t="str">
        <f t="shared" si="42"/>
        <v>NL_PPCT_GUD_._C36</v>
      </c>
      <c r="AM76" s="49" t="str">
        <f t="shared" si="42"/>
        <v>NL_PPCT_GUD_._C37</v>
      </c>
      <c r="AN76" s="49" t="str">
        <f t="shared" si="42"/>
        <v>NL_PPCT_GUD_._C38</v>
      </c>
      <c r="AO76" s="49" t="str">
        <f t="shared" si="42"/>
        <v>NL_PPCT_GUD_._C39</v>
      </c>
      <c r="AP76" s="49" t="str">
        <f t="shared" si="42"/>
        <v>NL_PPCT_GUD_._C40</v>
      </c>
      <c r="AQ76" s="49" t="str">
        <f t="shared" si="42"/>
        <v>NL_PPCT_GUD_._C41</v>
      </c>
      <c r="AR76" s="49" t="str">
        <f t="shared" si="42"/>
        <v>NL_PPCT_GUD_._C42</v>
      </c>
      <c r="AS76" s="49" t="str">
        <f t="shared" si="42"/>
        <v>NL_PPCT_GUD_._C43</v>
      </c>
    </row>
    <row r="77" spans="1:73" x14ac:dyDescent="0.35">
      <c r="B77" s="65" t="s">
        <v>506</v>
      </c>
      <c r="C77" s="49" t="str">
        <f t="shared" si="43"/>
        <v>NL_PINTLOB_XXX_RXX_C1</v>
      </c>
      <c r="D77" s="49" t="str">
        <f t="shared" si="44"/>
        <v>NL_PMAP_XXX_RXX_C2</v>
      </c>
      <c r="E77" s="49" t="str">
        <f t="shared" si="45"/>
        <v>NL_PEXP_GRO_RXX_C3</v>
      </c>
      <c r="F77" s="49" t="str">
        <f t="shared" si="30"/>
        <v>NL_PEXP_GRO_RXX_C4</v>
      </c>
      <c r="G77" s="49" t="str">
        <f t="shared" si="30"/>
        <v>NL_PEXP_GRO_RXX_C5</v>
      </c>
      <c r="H77" s="49" t="str">
        <f t="shared" si="30"/>
        <v>NL_PEXP_GRO_RXX_C6</v>
      </c>
      <c r="I77" s="49" t="str">
        <f t="shared" si="32"/>
        <v>NL_PLR_GRO_RXX_C7</v>
      </c>
      <c r="J77" s="49" t="str">
        <f t="shared" si="30"/>
        <v>NL_PEXP_GRO_RXX_C8</v>
      </c>
      <c r="K77" s="49" t="str">
        <f t="shared" si="30"/>
        <v>NL_PEXP_GRO_RXX_C9</v>
      </c>
      <c r="L77" s="49" t="str">
        <f t="shared" si="30"/>
        <v>NL_PEXP_GRO_RXX_C10</v>
      </c>
      <c r="M77" s="49" t="str">
        <f t="shared" si="30"/>
        <v>NL_PEXP_GRO_RXX_C11</v>
      </c>
      <c r="N77" s="49" t="str">
        <f t="shared" si="30"/>
        <v>NL_PEXP_GRO_RXX_C12</v>
      </c>
      <c r="O77" s="115"/>
      <c r="P77" s="49" t="str">
        <f t="shared" si="46"/>
        <v>NL_PSCR_GRO_RXX_C14</v>
      </c>
      <c r="Q77" s="49" t="str">
        <f t="shared" si="47"/>
        <v>NL_PLR_GRO_RXX_C15</v>
      </c>
      <c r="R77" s="49" t="str">
        <f t="shared" si="40"/>
        <v>NL_PSPR_GUD_RXX_C16</v>
      </c>
      <c r="S77" s="49" t="str">
        <f t="shared" si="40"/>
        <v>NL_PSPR_GUD_RXX_C17</v>
      </c>
      <c r="T77" s="49" t="str">
        <f t="shared" si="41"/>
        <v>NL_PPCT_GUD_RXX_C18</v>
      </c>
      <c r="U77" s="49" t="str">
        <f t="shared" si="41"/>
        <v>NL_PPCT_GUD_RXX_C19</v>
      </c>
      <c r="V77" s="49" t="str">
        <f t="shared" si="41"/>
        <v>NL_PPCT_GUD_RXX_C20</v>
      </c>
      <c r="W77" s="49" t="str">
        <f t="shared" si="41"/>
        <v>NL_PPCT_GUD_RXX_C21</v>
      </c>
      <c r="X77" s="49" t="str">
        <f t="shared" si="41"/>
        <v>NL_PPCT_GUD_RXX_C22</v>
      </c>
      <c r="Y77" s="49" t="str">
        <f t="shared" si="41"/>
        <v>NL_PPCT_GUD_RXX_C23</v>
      </c>
      <c r="Z77" s="49" t="str">
        <f t="shared" si="41"/>
        <v>NL_PPCT_GUD_RXX_C24</v>
      </c>
      <c r="AA77" s="49" t="str">
        <f t="shared" si="41"/>
        <v>NL_PPCT_GUD_RXX_C25</v>
      </c>
      <c r="AB77" s="49" t="str">
        <f t="shared" si="41"/>
        <v>NL_PPCT_GUD_RXX_C26</v>
      </c>
      <c r="AC77" s="49" t="str">
        <f t="shared" si="41"/>
        <v>NL_PPCT_GUD_RXX_C27</v>
      </c>
      <c r="AD77" s="49" t="str">
        <f t="shared" si="42"/>
        <v>NL_PPCT_GUD_RXX_C28</v>
      </c>
      <c r="AE77" s="49" t="str">
        <f t="shared" si="42"/>
        <v>NL_PPCT_GUD_RXX_C29</v>
      </c>
      <c r="AF77" s="49" t="str">
        <f t="shared" si="42"/>
        <v>NL_PPCT_GUD_RXX_C30</v>
      </c>
      <c r="AG77" s="49" t="str">
        <f t="shared" si="42"/>
        <v>NL_PPCT_GUD_RXX_C31</v>
      </c>
      <c r="AH77" s="49" t="str">
        <f t="shared" si="42"/>
        <v>NL_PPCT_GUD_RXX_C32</v>
      </c>
      <c r="AI77" s="49" t="str">
        <f t="shared" si="42"/>
        <v>NL_PPCT_GUD_RXX_C33</v>
      </c>
      <c r="AJ77" s="49" t="str">
        <f t="shared" si="42"/>
        <v>NL_PPCT_GUD_RXX_C34</v>
      </c>
      <c r="AK77" s="49" t="str">
        <f t="shared" si="42"/>
        <v>NL_PPCT_GUD_RXX_C35</v>
      </c>
      <c r="AL77" s="49" t="str">
        <f t="shared" si="42"/>
        <v>NL_PPCT_GUD_RXX_C36</v>
      </c>
      <c r="AM77" s="49" t="str">
        <f t="shared" si="42"/>
        <v>NL_PPCT_GUD_RXX_C37</v>
      </c>
      <c r="AN77" s="49" t="str">
        <f t="shared" si="42"/>
        <v>NL_PPCT_GUD_RXX_C38</v>
      </c>
      <c r="AO77" s="49" t="str">
        <f t="shared" si="42"/>
        <v>NL_PPCT_GUD_RXX_C39</v>
      </c>
      <c r="AP77" s="49" t="str">
        <f t="shared" si="42"/>
        <v>NL_PPCT_GUD_RXX_C40</v>
      </c>
      <c r="AQ77" s="49" t="str">
        <f t="shared" si="42"/>
        <v>NL_PPCT_GUD_RXX_C41</v>
      </c>
      <c r="AR77" s="49" t="str">
        <f t="shared" si="42"/>
        <v>NL_PPCT_GUD_RXX_C42</v>
      </c>
      <c r="AS77" s="49" t="str">
        <f t="shared" si="42"/>
        <v>NL_PPCT_GUD_RXX_C43</v>
      </c>
    </row>
    <row r="80" spans="1:73" x14ac:dyDescent="0.35">
      <c r="B80" s="142" t="s">
        <v>48</v>
      </c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142"/>
      <c r="Q80" s="142"/>
      <c r="R80" s="142"/>
      <c r="S80" s="142"/>
      <c r="T80" s="142"/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  <c r="BI80" s="142"/>
      <c r="BJ80" s="142"/>
      <c r="BK80" s="142"/>
      <c r="BL80" s="142"/>
      <c r="BM80" s="142"/>
      <c r="BN80" s="142"/>
      <c r="BO80" s="142"/>
      <c r="BP80" s="142"/>
      <c r="BQ80" s="142"/>
      <c r="BR80" s="142"/>
      <c r="BS80" s="142"/>
      <c r="BT80" s="142"/>
      <c r="BU80" s="142"/>
    </row>
    <row r="81" spans="1:73" x14ac:dyDescent="0.35"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</row>
    <row r="82" spans="1:73" ht="15" customHeight="1" x14ac:dyDescent="0.35">
      <c r="D82" s="173" t="s">
        <v>49</v>
      </c>
      <c r="E82" s="174"/>
      <c r="F82" s="174"/>
      <c r="G82" s="174"/>
      <c r="H82" s="174"/>
      <c r="I82" s="174"/>
      <c r="J82" s="174"/>
      <c r="K82" s="174"/>
      <c r="L82" s="174"/>
      <c r="M82" s="174"/>
      <c r="N82" s="174"/>
      <c r="O82" s="174"/>
      <c r="P82" s="175"/>
      <c r="Q82" s="169" t="s">
        <v>143</v>
      </c>
      <c r="R82" s="169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  <c r="AF82" s="169"/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70" t="s">
        <v>309</v>
      </c>
      <c r="AU82" s="170"/>
      <c r="AV82" s="170"/>
      <c r="AW82" s="170"/>
      <c r="AX82" s="170"/>
      <c r="AY82" s="170"/>
      <c r="AZ82" s="170"/>
      <c r="BA82" s="170"/>
      <c r="BB82" s="170"/>
      <c r="BC82" s="170"/>
      <c r="BD82" s="170"/>
      <c r="BE82" s="170"/>
      <c r="BF82" s="170"/>
      <c r="BG82" s="170"/>
      <c r="BH82" s="170"/>
      <c r="BI82" s="170"/>
      <c r="BJ82" s="170"/>
      <c r="BK82" s="170"/>
      <c r="BL82" s="170"/>
      <c r="BM82" s="170"/>
      <c r="BN82" s="170"/>
      <c r="BO82" s="170"/>
      <c r="BP82" s="170"/>
      <c r="BQ82" s="170"/>
      <c r="BR82" s="170"/>
      <c r="BS82" s="170"/>
      <c r="BT82" s="170"/>
      <c r="BU82" s="170"/>
    </row>
    <row r="83" spans="1:73" ht="60" x14ac:dyDescent="0.35">
      <c r="C83" s="49" t="s">
        <v>25</v>
      </c>
      <c r="D83" s="98" t="s">
        <v>34</v>
      </c>
      <c r="E83" s="98" t="s">
        <v>308</v>
      </c>
      <c r="F83" s="98" t="s">
        <v>302</v>
      </c>
      <c r="G83" s="98" t="s">
        <v>57</v>
      </c>
      <c r="H83" s="98" t="s">
        <v>58</v>
      </c>
      <c r="I83" s="98" t="s">
        <v>59</v>
      </c>
      <c r="J83" s="98" t="s">
        <v>50</v>
      </c>
      <c r="K83" s="98" t="s">
        <v>142</v>
      </c>
      <c r="L83" s="98" t="s">
        <v>45</v>
      </c>
      <c r="M83" s="98" t="s">
        <v>46</v>
      </c>
      <c r="N83" s="98" t="s">
        <v>32</v>
      </c>
      <c r="O83" s="98" t="s">
        <v>33</v>
      </c>
      <c r="P83" s="98" t="s">
        <v>53</v>
      </c>
      <c r="Q83" s="98" t="s">
        <v>51</v>
      </c>
      <c r="R83" s="98" t="s">
        <v>52</v>
      </c>
      <c r="S83" s="98" t="s">
        <v>47</v>
      </c>
      <c r="T83" s="98">
        <v>0.05</v>
      </c>
      <c r="U83" s="98">
        <v>0.1</v>
      </c>
      <c r="V83" s="98">
        <v>0.15</v>
      </c>
      <c r="W83" s="98">
        <v>0.2</v>
      </c>
      <c r="X83" s="98">
        <v>0.25</v>
      </c>
      <c r="Y83" s="98">
        <v>0.3</v>
      </c>
      <c r="Z83" s="98">
        <v>0.35</v>
      </c>
      <c r="AA83" s="98">
        <v>0.4</v>
      </c>
      <c r="AB83" s="98">
        <v>0.45</v>
      </c>
      <c r="AC83" s="98">
        <v>0.5</v>
      </c>
      <c r="AD83" s="98">
        <v>0.55000000000000004</v>
      </c>
      <c r="AE83" s="98">
        <v>0.6</v>
      </c>
      <c r="AF83" s="98">
        <v>0.65</v>
      </c>
      <c r="AG83" s="98">
        <v>0.7</v>
      </c>
      <c r="AH83" s="98">
        <v>0.75</v>
      </c>
      <c r="AI83" s="98">
        <v>0.8</v>
      </c>
      <c r="AJ83" s="98">
        <v>0.85</v>
      </c>
      <c r="AK83" s="98">
        <v>0.9</v>
      </c>
      <c r="AL83" s="98">
        <v>0.95</v>
      </c>
      <c r="AM83" s="98">
        <v>0.97499999999999998</v>
      </c>
      <c r="AN83" s="98">
        <v>0.98</v>
      </c>
      <c r="AO83" s="98">
        <v>0.98499999999999999</v>
      </c>
      <c r="AP83" s="98">
        <v>0.99</v>
      </c>
      <c r="AQ83" s="98">
        <v>0.995</v>
      </c>
      <c r="AR83" s="98">
        <v>0.997</v>
      </c>
      <c r="AS83" s="98">
        <v>0.999</v>
      </c>
      <c r="AT83" s="98" t="s">
        <v>52</v>
      </c>
      <c r="AU83" s="98" t="s">
        <v>47</v>
      </c>
      <c r="AV83" s="98">
        <v>0.05</v>
      </c>
      <c r="AW83" s="98">
        <v>0.1</v>
      </c>
      <c r="AX83" s="98">
        <v>0.15</v>
      </c>
      <c r="AY83" s="98">
        <v>0.2</v>
      </c>
      <c r="AZ83" s="98">
        <v>0.25</v>
      </c>
      <c r="BA83" s="98">
        <v>0.3</v>
      </c>
      <c r="BB83" s="98">
        <v>0.35</v>
      </c>
      <c r="BC83" s="98">
        <v>0.4</v>
      </c>
      <c r="BD83" s="98">
        <v>0.45</v>
      </c>
      <c r="BE83" s="98">
        <v>0.5</v>
      </c>
      <c r="BF83" s="98">
        <v>0.55000000000000004</v>
      </c>
      <c r="BG83" s="98">
        <v>0.6</v>
      </c>
      <c r="BH83" s="98">
        <v>0.65</v>
      </c>
      <c r="BI83" s="98">
        <v>0.7</v>
      </c>
      <c r="BJ83" s="98">
        <v>0.75</v>
      </c>
      <c r="BK83" s="98">
        <v>0.8</v>
      </c>
      <c r="BL83" s="98">
        <v>0.85</v>
      </c>
      <c r="BM83" s="98">
        <v>0.9</v>
      </c>
      <c r="BN83" s="98">
        <v>0.95</v>
      </c>
      <c r="BO83" s="98">
        <v>0.97499999999999998</v>
      </c>
      <c r="BP83" s="98">
        <v>0.98</v>
      </c>
      <c r="BQ83" s="98">
        <v>0.98499999999999999</v>
      </c>
      <c r="BR83" s="98">
        <v>0.99</v>
      </c>
      <c r="BS83" s="98">
        <v>0.995</v>
      </c>
      <c r="BT83" s="98">
        <v>0.997</v>
      </c>
      <c r="BU83" s="98">
        <v>0.999</v>
      </c>
    </row>
    <row r="84" spans="1:73" x14ac:dyDescent="0.35">
      <c r="A84" s="12"/>
      <c r="B84" s="12"/>
      <c r="C84" s="64" t="s">
        <v>357</v>
      </c>
      <c r="D84" s="64" t="s">
        <v>358</v>
      </c>
      <c r="E84" s="64" t="s">
        <v>359</v>
      </c>
      <c r="F84" s="64" t="s">
        <v>360</v>
      </c>
      <c r="G84" s="64" t="s">
        <v>361</v>
      </c>
      <c r="H84" s="64" t="s">
        <v>362</v>
      </c>
      <c r="I84" s="64" t="s">
        <v>363</v>
      </c>
      <c r="J84" s="64" t="s">
        <v>364</v>
      </c>
      <c r="K84" s="64" t="s">
        <v>365</v>
      </c>
      <c r="L84" s="64" t="s">
        <v>366</v>
      </c>
      <c r="M84" s="64" t="s">
        <v>367</v>
      </c>
      <c r="N84" s="64" t="s">
        <v>368</v>
      </c>
      <c r="O84" s="64" t="s">
        <v>369</v>
      </c>
      <c r="P84" s="64" t="s">
        <v>370</v>
      </c>
      <c r="Q84" s="64" t="s">
        <v>371</v>
      </c>
      <c r="R84" s="64" t="s">
        <v>372</v>
      </c>
      <c r="S84" s="64" t="s">
        <v>373</v>
      </c>
      <c r="T84" s="64" t="s">
        <v>374</v>
      </c>
      <c r="U84" s="64" t="s">
        <v>375</v>
      </c>
      <c r="V84" s="64" t="s">
        <v>376</v>
      </c>
      <c r="W84" s="64" t="s">
        <v>377</v>
      </c>
      <c r="X84" s="64" t="s">
        <v>378</v>
      </c>
      <c r="Y84" s="64" t="s">
        <v>379</v>
      </c>
      <c r="Z84" s="64" t="s">
        <v>380</v>
      </c>
      <c r="AA84" s="64" t="s">
        <v>381</v>
      </c>
      <c r="AB84" s="64" t="s">
        <v>382</v>
      </c>
      <c r="AC84" s="64" t="s">
        <v>414</v>
      </c>
      <c r="AD84" s="64" t="s">
        <v>415</v>
      </c>
      <c r="AE84" s="64" t="s">
        <v>416</v>
      </c>
      <c r="AF84" s="64" t="s">
        <v>417</v>
      </c>
      <c r="AG84" s="64" t="s">
        <v>418</v>
      </c>
      <c r="AH84" s="64" t="s">
        <v>419</v>
      </c>
      <c r="AI84" s="64" t="s">
        <v>420</v>
      </c>
      <c r="AJ84" s="64" t="s">
        <v>421</v>
      </c>
      <c r="AK84" s="64" t="s">
        <v>422</v>
      </c>
      <c r="AL84" s="64" t="s">
        <v>423</v>
      </c>
      <c r="AM84" s="64" t="s">
        <v>424</v>
      </c>
      <c r="AN84" s="64" t="s">
        <v>425</v>
      </c>
      <c r="AO84" s="64" t="s">
        <v>432</v>
      </c>
      <c r="AP84" s="64" t="s">
        <v>433</v>
      </c>
      <c r="AQ84" s="64" t="s">
        <v>434</v>
      </c>
      <c r="AR84" s="64" t="s">
        <v>435</v>
      </c>
      <c r="AS84" s="64" t="s">
        <v>436</v>
      </c>
      <c r="AT84" s="64" t="s">
        <v>437</v>
      </c>
      <c r="AU84" s="64" t="s">
        <v>438</v>
      </c>
      <c r="AV84" s="64" t="s">
        <v>439</v>
      </c>
      <c r="AW84" s="64" t="s">
        <v>440</v>
      </c>
      <c r="AX84" s="64" t="s">
        <v>441</v>
      </c>
      <c r="AY84" s="64" t="s">
        <v>442</v>
      </c>
      <c r="AZ84" s="64" t="s">
        <v>443</v>
      </c>
      <c r="BA84" s="64" t="s">
        <v>444</v>
      </c>
      <c r="BB84" s="64" t="s">
        <v>445</v>
      </c>
      <c r="BC84" s="64" t="s">
        <v>446</v>
      </c>
      <c r="BD84" s="64" t="s">
        <v>447</v>
      </c>
      <c r="BE84" s="64" t="s">
        <v>448</v>
      </c>
      <c r="BF84" s="64" t="s">
        <v>449</v>
      </c>
      <c r="BG84" s="64" t="s">
        <v>450</v>
      </c>
      <c r="BH84" s="64" t="s">
        <v>451</v>
      </c>
      <c r="BI84" s="64" t="s">
        <v>452</v>
      </c>
      <c r="BJ84" s="64" t="s">
        <v>453</v>
      </c>
      <c r="BK84" s="64" t="s">
        <v>454</v>
      </c>
      <c r="BL84" s="64" t="s">
        <v>455</v>
      </c>
      <c r="BM84" s="64" t="s">
        <v>456</v>
      </c>
      <c r="BN84" s="64" t="s">
        <v>457</v>
      </c>
      <c r="BO84" s="64" t="s">
        <v>458</v>
      </c>
      <c r="BP84" s="64" t="s">
        <v>459</v>
      </c>
      <c r="BQ84" s="64" t="s">
        <v>460</v>
      </c>
      <c r="BR84" s="64" t="s">
        <v>461</v>
      </c>
      <c r="BS84" s="64" t="s">
        <v>462</v>
      </c>
      <c r="BT84" s="64" t="s">
        <v>463</v>
      </c>
      <c r="BU84" s="64" t="s">
        <v>464</v>
      </c>
    </row>
    <row r="85" spans="1:73" ht="29" x14ac:dyDescent="0.35">
      <c r="A85" s="12"/>
      <c r="B85" s="65" t="s">
        <v>383</v>
      </c>
      <c r="C85" s="114" t="s">
        <v>307</v>
      </c>
      <c r="D85" s="115"/>
      <c r="E85" s="49" t="str">
        <f>"NL_PEXP_NET_" &amp; $B85 &amp; "_" &amp; E$84</f>
        <v>NL_PEXP_NET_R1_C3</v>
      </c>
      <c r="F85" s="49" t="str">
        <f t="shared" ref="F85:O85" si="48">"NL_PEXP_NET_" &amp; $B85 &amp; "_" &amp; F$84</f>
        <v>NL_PEXP_NET_R1_C4</v>
      </c>
      <c r="G85" s="49" t="str">
        <f t="shared" si="48"/>
        <v>NL_PEXP_NET_R1_C5</v>
      </c>
      <c r="H85" s="49" t="str">
        <f t="shared" si="48"/>
        <v>NL_PEXP_NET_R1_C6</v>
      </c>
      <c r="I85" s="49" t="str">
        <f>"NL_PLR_NET_" &amp; $B85 &amp; "_" &amp; I$84</f>
        <v>NL_PLR_NET_R1_C7</v>
      </c>
      <c r="J85" s="49" t="str">
        <f t="shared" si="48"/>
        <v>NL_PEXP_NET_R1_C8</v>
      </c>
      <c r="K85" s="49" t="str">
        <f t="shared" si="48"/>
        <v>NL_PEXP_NET_R1_C9</v>
      </c>
      <c r="L85" s="49" t="str">
        <f t="shared" si="48"/>
        <v>NL_PEXP_NET_R1_C10</v>
      </c>
      <c r="M85" s="115"/>
      <c r="N85" s="49" t="str">
        <f t="shared" si="48"/>
        <v>NL_PEXP_NET_R1_C12</v>
      </c>
      <c r="O85" s="49" t="str">
        <f t="shared" si="48"/>
        <v>NL_PEXP_NET_R1_C13</v>
      </c>
      <c r="P85" s="49" t="str">
        <f>"NL_PSCR_NET_" &amp; $B85 &amp; "_" &amp; P$84</f>
        <v>NL_PSCR_NET_R1_C14</v>
      </c>
      <c r="Q85" s="49" t="str">
        <f>"NL_PLR_NDI_" &amp; $B85 &amp; "_" &amp; Q$62</f>
        <v>NL_PLR_NDI_R1_C15</v>
      </c>
      <c r="R85" s="49" t="str">
        <f>"NL_PSPR_NDI_" &amp; $B85 &amp; "_" &amp; R$62</f>
        <v>NL_PSPR_NDI_R1_C16</v>
      </c>
      <c r="S85" s="49" t="str">
        <f>"NL_PSPR_NDI_" &amp; $B85 &amp; "_" &amp; S$62</f>
        <v>NL_PSPR_NDI_R1_C17</v>
      </c>
      <c r="T85" s="49" t="str">
        <f>"NL_PPCT_NDI_" &amp; $B85 &amp; "_" &amp; T$62</f>
        <v>NL_PPCT_NDI_R1_C18</v>
      </c>
      <c r="U85" s="49" t="str">
        <f t="shared" ref="U85:AS85" si="49">"NL_PPCT_NDI_" &amp; $B85 &amp; "_" &amp; U$62</f>
        <v>NL_PPCT_NDI_R1_C19</v>
      </c>
      <c r="V85" s="49" t="str">
        <f t="shared" si="49"/>
        <v>NL_PPCT_NDI_R1_C20</v>
      </c>
      <c r="W85" s="49" t="str">
        <f t="shared" si="49"/>
        <v>NL_PPCT_NDI_R1_C21</v>
      </c>
      <c r="X85" s="49" t="str">
        <f t="shared" si="49"/>
        <v>NL_PPCT_NDI_R1_C22</v>
      </c>
      <c r="Y85" s="49" t="str">
        <f t="shared" si="49"/>
        <v>NL_PPCT_NDI_R1_C23</v>
      </c>
      <c r="Z85" s="49" t="str">
        <f t="shared" si="49"/>
        <v>NL_PPCT_NDI_R1_C24</v>
      </c>
      <c r="AA85" s="49" t="str">
        <f t="shared" si="49"/>
        <v>NL_PPCT_NDI_R1_C25</v>
      </c>
      <c r="AB85" s="49" t="str">
        <f t="shared" si="49"/>
        <v>NL_PPCT_NDI_R1_C26</v>
      </c>
      <c r="AC85" s="49" t="str">
        <f t="shared" si="49"/>
        <v>NL_PPCT_NDI_R1_C27</v>
      </c>
      <c r="AD85" s="49" t="str">
        <f t="shared" si="49"/>
        <v>NL_PPCT_NDI_R1_C28</v>
      </c>
      <c r="AE85" s="49" t="str">
        <f t="shared" si="49"/>
        <v>NL_PPCT_NDI_R1_C29</v>
      </c>
      <c r="AF85" s="49" t="str">
        <f t="shared" si="49"/>
        <v>NL_PPCT_NDI_R1_C30</v>
      </c>
      <c r="AG85" s="49" t="str">
        <f t="shared" si="49"/>
        <v>NL_PPCT_NDI_R1_C31</v>
      </c>
      <c r="AH85" s="49" t="str">
        <f t="shared" si="49"/>
        <v>NL_PPCT_NDI_R1_C32</v>
      </c>
      <c r="AI85" s="49" t="str">
        <f t="shared" si="49"/>
        <v>NL_PPCT_NDI_R1_C33</v>
      </c>
      <c r="AJ85" s="49" t="str">
        <f t="shared" si="49"/>
        <v>NL_PPCT_NDI_R1_C34</v>
      </c>
      <c r="AK85" s="49" t="str">
        <f t="shared" si="49"/>
        <v>NL_PPCT_NDI_R1_C35</v>
      </c>
      <c r="AL85" s="49" t="str">
        <f t="shared" si="49"/>
        <v>NL_PPCT_NDI_R1_C36</v>
      </c>
      <c r="AM85" s="49" t="str">
        <f t="shared" si="49"/>
        <v>NL_PPCT_NDI_R1_C37</v>
      </c>
      <c r="AN85" s="49" t="str">
        <f t="shared" si="49"/>
        <v>NL_PPCT_NDI_R1_C38</v>
      </c>
      <c r="AO85" s="49" t="str">
        <f t="shared" si="49"/>
        <v>NL_PPCT_NDI_R1_C39</v>
      </c>
      <c r="AP85" s="49" t="str">
        <f t="shared" si="49"/>
        <v>NL_PPCT_NDI_R1_C40</v>
      </c>
      <c r="AQ85" s="49" t="str">
        <f t="shared" si="49"/>
        <v>NL_PPCT_NDI_R1_C41</v>
      </c>
      <c r="AR85" s="49" t="str">
        <f t="shared" si="49"/>
        <v>NL_PPCT_NDI_R1_C42</v>
      </c>
      <c r="AS85" s="49" t="str">
        <f t="shared" si="49"/>
        <v>NL_PPCT_NDI_R1_C43</v>
      </c>
      <c r="AT85" s="49" t="str">
        <f>"NL_PSPR_NUD_" &amp; $B85 &amp; "_" &amp; AT$62</f>
        <v>NL_PSPR_NUD_R1_</v>
      </c>
      <c r="AU85" s="49" t="str">
        <f>"NL_PSPR_NUD_" &amp; $B85 &amp; "_" &amp; AU$62</f>
        <v>NL_PSPR_NUD_R1_</v>
      </c>
      <c r="AV85" s="49" t="str">
        <f>"NL_PPCT_NUD_" &amp; $B85 &amp; "_" &amp; AV$62</f>
        <v>NL_PPCT_NUD_R1_</v>
      </c>
      <c r="AW85" s="49" t="str">
        <f t="shared" ref="AW85:BU85" si="50">"NL_PPCT_NUD_" &amp; $B85 &amp; "_" &amp; AW$62</f>
        <v>NL_PPCT_NUD_R1_</v>
      </c>
      <c r="AX85" s="49" t="str">
        <f t="shared" si="50"/>
        <v>NL_PPCT_NUD_R1_</v>
      </c>
      <c r="AY85" s="49" t="str">
        <f t="shared" si="50"/>
        <v>NL_PPCT_NUD_R1_</v>
      </c>
      <c r="AZ85" s="49" t="str">
        <f t="shared" si="50"/>
        <v>NL_PPCT_NUD_R1_</v>
      </c>
      <c r="BA85" s="49" t="str">
        <f t="shared" si="50"/>
        <v>NL_PPCT_NUD_R1_</v>
      </c>
      <c r="BB85" s="49" t="str">
        <f t="shared" si="50"/>
        <v>NL_PPCT_NUD_R1_</v>
      </c>
      <c r="BC85" s="49" t="str">
        <f t="shared" si="50"/>
        <v>NL_PPCT_NUD_R1_</v>
      </c>
      <c r="BD85" s="49" t="str">
        <f t="shared" si="50"/>
        <v>NL_PPCT_NUD_R1_</v>
      </c>
      <c r="BE85" s="49" t="str">
        <f t="shared" si="50"/>
        <v>NL_PPCT_NUD_R1_</v>
      </c>
      <c r="BF85" s="49" t="str">
        <f t="shared" si="50"/>
        <v>NL_PPCT_NUD_R1_</v>
      </c>
      <c r="BG85" s="49" t="str">
        <f t="shared" si="50"/>
        <v>NL_PPCT_NUD_R1_</v>
      </c>
      <c r="BH85" s="49" t="str">
        <f t="shared" si="50"/>
        <v>NL_PPCT_NUD_R1_</v>
      </c>
      <c r="BI85" s="49" t="str">
        <f t="shared" si="50"/>
        <v>NL_PPCT_NUD_R1_</v>
      </c>
      <c r="BJ85" s="49" t="str">
        <f t="shared" si="50"/>
        <v>NL_PPCT_NUD_R1_</v>
      </c>
      <c r="BK85" s="49" t="str">
        <f t="shared" si="50"/>
        <v>NL_PPCT_NUD_R1_</v>
      </c>
      <c r="BL85" s="49" t="str">
        <f t="shared" si="50"/>
        <v>NL_PPCT_NUD_R1_</v>
      </c>
      <c r="BM85" s="49" t="str">
        <f t="shared" si="50"/>
        <v>NL_PPCT_NUD_R1_</v>
      </c>
      <c r="BN85" s="49" t="str">
        <f t="shared" si="50"/>
        <v>NL_PPCT_NUD_R1_</v>
      </c>
      <c r="BO85" s="49" t="str">
        <f t="shared" si="50"/>
        <v>NL_PPCT_NUD_R1_</v>
      </c>
      <c r="BP85" s="49" t="str">
        <f t="shared" si="50"/>
        <v>NL_PPCT_NUD_R1_</v>
      </c>
      <c r="BQ85" s="49" t="str">
        <f t="shared" si="50"/>
        <v>NL_PPCT_NUD_R1_</v>
      </c>
      <c r="BR85" s="49" t="str">
        <f t="shared" si="50"/>
        <v>NL_PPCT_NUD_R1_</v>
      </c>
      <c r="BS85" s="49" t="str">
        <f t="shared" si="50"/>
        <v>NL_PPCT_NUD_R1_</v>
      </c>
      <c r="BT85" s="49" t="str">
        <f t="shared" si="50"/>
        <v>NL_PPCT_NUD_R1_</v>
      </c>
      <c r="BU85" s="49" t="str">
        <f t="shared" si="50"/>
        <v>NL_PPCT_NUD_R1_</v>
      </c>
    </row>
    <row r="86" spans="1:73" x14ac:dyDescent="0.3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</row>
    <row r="87" spans="1:73" x14ac:dyDescent="0.35">
      <c r="A87" s="12"/>
      <c r="B87" s="65" t="s">
        <v>384</v>
      </c>
      <c r="C87" s="49" t="str">
        <f>"NL_PSIILOB_XXX_" &amp; $B87 &amp; "_" &amp; C$84</f>
        <v>NL_PSIILOB_XXX_R2_C1</v>
      </c>
      <c r="D87" s="115"/>
      <c r="E87" s="49" t="str">
        <f>"NL_PEXP_NET_" &amp; $B87 &amp; "_" &amp; E$84</f>
        <v>NL_PEXP_NET_R2_C3</v>
      </c>
      <c r="F87" s="49" t="str">
        <f t="shared" ref="F87:N87" si="51">"NL_PEXP_NET_" &amp; $B87 &amp; "_" &amp; F$84</f>
        <v>NL_PEXP_NET_R2_C4</v>
      </c>
      <c r="G87" s="49" t="str">
        <f t="shared" si="51"/>
        <v>NL_PEXP_NET_R2_C5</v>
      </c>
      <c r="H87" s="49" t="str">
        <f t="shared" si="51"/>
        <v>NL_PEXP_NET_R2_C6</v>
      </c>
      <c r="I87" s="49" t="str">
        <f>"NL_PLR_NET_" &amp; $B87 &amp; "_" &amp; I$84</f>
        <v>NL_PLR_NET_R2_C7</v>
      </c>
      <c r="J87" s="49" t="str">
        <f t="shared" si="51"/>
        <v>NL_PEXP_NET_R2_C8</v>
      </c>
      <c r="K87" s="49" t="str">
        <f t="shared" si="51"/>
        <v>NL_PEXP_NET_R2_C9</v>
      </c>
      <c r="L87" s="49" t="str">
        <f t="shared" si="51"/>
        <v>NL_PEXP_NET_R2_C10</v>
      </c>
      <c r="M87" s="49" t="str">
        <f t="shared" si="51"/>
        <v>NL_PEXP_NET_R2_C11</v>
      </c>
      <c r="N87" s="49" t="str">
        <f t="shared" si="51"/>
        <v>NL_PEXP_NET_R2_C12</v>
      </c>
      <c r="O87" s="115"/>
      <c r="P87" s="49" t="str">
        <f t="shared" ref="P87:P99" si="52">"NL_PSCR_NET_" &amp; $B87 &amp; "_" &amp; P$84</f>
        <v>NL_PSCR_NET_R2_C14</v>
      </c>
      <c r="Q87" s="49" t="str">
        <f t="shared" ref="Q87:Q91" si="53">"NL_PLR_NDI_" &amp; $B87 &amp; "_" &amp; Q$62</f>
        <v>NL_PLR_NDI_R2_C15</v>
      </c>
      <c r="R87" s="49" t="str">
        <f t="shared" ref="R87:S91" si="54">"NL_PSPR_NDI_" &amp; $B87 &amp; "_" &amp; R$62</f>
        <v>NL_PSPR_NDI_R2_C16</v>
      </c>
      <c r="S87" s="49" t="str">
        <f t="shared" si="54"/>
        <v>NL_PSPR_NDI_R2_C17</v>
      </c>
      <c r="T87" s="49" t="str">
        <f t="shared" ref="T87:AI91" si="55">"NL_PPCT_NDI_" &amp; $B87 &amp; "_" &amp; T$62</f>
        <v>NL_PPCT_NDI_R2_C18</v>
      </c>
      <c r="U87" s="49" t="str">
        <f t="shared" si="55"/>
        <v>NL_PPCT_NDI_R2_C19</v>
      </c>
      <c r="V87" s="49" t="str">
        <f t="shared" si="55"/>
        <v>NL_PPCT_NDI_R2_C20</v>
      </c>
      <c r="W87" s="49" t="str">
        <f t="shared" si="55"/>
        <v>NL_PPCT_NDI_R2_C21</v>
      </c>
      <c r="X87" s="49" t="str">
        <f t="shared" si="55"/>
        <v>NL_PPCT_NDI_R2_C22</v>
      </c>
      <c r="Y87" s="49" t="str">
        <f t="shared" si="55"/>
        <v>NL_PPCT_NDI_R2_C23</v>
      </c>
      <c r="Z87" s="49" t="str">
        <f t="shared" si="55"/>
        <v>NL_PPCT_NDI_R2_C24</v>
      </c>
      <c r="AA87" s="49" t="str">
        <f t="shared" si="55"/>
        <v>NL_PPCT_NDI_R2_C25</v>
      </c>
      <c r="AB87" s="49" t="str">
        <f t="shared" si="55"/>
        <v>NL_PPCT_NDI_R2_C26</v>
      </c>
      <c r="AC87" s="49" t="str">
        <f t="shared" si="55"/>
        <v>NL_PPCT_NDI_R2_C27</v>
      </c>
      <c r="AD87" s="49" t="str">
        <f t="shared" si="55"/>
        <v>NL_PPCT_NDI_R2_C28</v>
      </c>
      <c r="AE87" s="49" t="str">
        <f t="shared" si="55"/>
        <v>NL_PPCT_NDI_R2_C29</v>
      </c>
      <c r="AF87" s="49" t="str">
        <f t="shared" si="55"/>
        <v>NL_PPCT_NDI_R2_C30</v>
      </c>
      <c r="AG87" s="49" t="str">
        <f t="shared" si="55"/>
        <v>NL_PPCT_NDI_R2_C31</v>
      </c>
      <c r="AH87" s="49" t="str">
        <f t="shared" si="55"/>
        <v>NL_PPCT_NDI_R2_C32</v>
      </c>
      <c r="AI87" s="49" t="str">
        <f t="shared" si="55"/>
        <v>NL_PPCT_NDI_R2_C33</v>
      </c>
      <c r="AJ87" s="49" t="str">
        <f t="shared" ref="AJ87:AS91" si="56">"NL_PPCT_NDI_" &amp; $B87 &amp; "_" &amp; AJ$62</f>
        <v>NL_PPCT_NDI_R2_C34</v>
      </c>
      <c r="AK87" s="49" t="str">
        <f t="shared" si="56"/>
        <v>NL_PPCT_NDI_R2_C35</v>
      </c>
      <c r="AL87" s="49" t="str">
        <f t="shared" si="56"/>
        <v>NL_PPCT_NDI_R2_C36</v>
      </c>
      <c r="AM87" s="49" t="str">
        <f t="shared" si="56"/>
        <v>NL_PPCT_NDI_R2_C37</v>
      </c>
      <c r="AN87" s="49" t="str">
        <f t="shared" si="56"/>
        <v>NL_PPCT_NDI_R2_C38</v>
      </c>
      <c r="AO87" s="49" t="str">
        <f t="shared" si="56"/>
        <v>NL_PPCT_NDI_R2_C39</v>
      </c>
      <c r="AP87" s="49" t="str">
        <f t="shared" si="56"/>
        <v>NL_PPCT_NDI_R2_C40</v>
      </c>
      <c r="AQ87" s="49" t="str">
        <f t="shared" si="56"/>
        <v>NL_PPCT_NDI_R2_C41</v>
      </c>
      <c r="AR87" s="49" t="str">
        <f t="shared" si="56"/>
        <v>NL_PPCT_NDI_R2_C42</v>
      </c>
      <c r="AS87" s="49" t="str">
        <f t="shared" si="56"/>
        <v>NL_PPCT_NDI_R2_C43</v>
      </c>
      <c r="AT87" s="49" t="str">
        <f t="shared" ref="AT87:AU91" si="57">"NL_PSPR_NUD_" &amp; $B87 &amp; "_" &amp; AT$62</f>
        <v>NL_PSPR_NUD_R2_</v>
      </c>
      <c r="AU87" s="49" t="str">
        <f t="shared" si="57"/>
        <v>NL_PSPR_NUD_R2_</v>
      </c>
      <c r="AV87" s="49" t="str">
        <f t="shared" ref="AV87:BK91" si="58">"NL_PPCT_NUD_" &amp; $B87 &amp; "_" &amp; AV$62</f>
        <v>NL_PPCT_NUD_R2_</v>
      </c>
      <c r="AW87" s="49" t="str">
        <f t="shared" si="58"/>
        <v>NL_PPCT_NUD_R2_</v>
      </c>
      <c r="AX87" s="49" t="str">
        <f t="shared" si="58"/>
        <v>NL_PPCT_NUD_R2_</v>
      </c>
      <c r="AY87" s="49" t="str">
        <f t="shared" si="58"/>
        <v>NL_PPCT_NUD_R2_</v>
      </c>
      <c r="AZ87" s="49" t="str">
        <f t="shared" si="58"/>
        <v>NL_PPCT_NUD_R2_</v>
      </c>
      <c r="BA87" s="49" t="str">
        <f t="shared" si="58"/>
        <v>NL_PPCT_NUD_R2_</v>
      </c>
      <c r="BB87" s="49" t="str">
        <f t="shared" si="58"/>
        <v>NL_PPCT_NUD_R2_</v>
      </c>
      <c r="BC87" s="49" t="str">
        <f t="shared" si="58"/>
        <v>NL_PPCT_NUD_R2_</v>
      </c>
      <c r="BD87" s="49" t="str">
        <f t="shared" si="58"/>
        <v>NL_PPCT_NUD_R2_</v>
      </c>
      <c r="BE87" s="49" t="str">
        <f t="shared" si="58"/>
        <v>NL_PPCT_NUD_R2_</v>
      </c>
      <c r="BF87" s="49" t="str">
        <f t="shared" si="58"/>
        <v>NL_PPCT_NUD_R2_</v>
      </c>
      <c r="BG87" s="49" t="str">
        <f t="shared" si="58"/>
        <v>NL_PPCT_NUD_R2_</v>
      </c>
      <c r="BH87" s="49" t="str">
        <f t="shared" si="58"/>
        <v>NL_PPCT_NUD_R2_</v>
      </c>
      <c r="BI87" s="49" t="str">
        <f t="shared" si="58"/>
        <v>NL_PPCT_NUD_R2_</v>
      </c>
      <c r="BJ87" s="49" t="str">
        <f t="shared" si="58"/>
        <v>NL_PPCT_NUD_R2_</v>
      </c>
      <c r="BK87" s="49" t="str">
        <f t="shared" si="58"/>
        <v>NL_PPCT_NUD_R2_</v>
      </c>
      <c r="BL87" s="49" t="str">
        <f t="shared" ref="BL87:BU91" si="59">"NL_PPCT_NUD_" &amp; $B87 &amp; "_" &amp; BL$62</f>
        <v>NL_PPCT_NUD_R2_</v>
      </c>
      <c r="BM87" s="49" t="str">
        <f t="shared" si="59"/>
        <v>NL_PPCT_NUD_R2_</v>
      </c>
      <c r="BN87" s="49" t="str">
        <f t="shared" si="59"/>
        <v>NL_PPCT_NUD_R2_</v>
      </c>
      <c r="BO87" s="49" t="str">
        <f t="shared" si="59"/>
        <v>NL_PPCT_NUD_R2_</v>
      </c>
      <c r="BP87" s="49" t="str">
        <f t="shared" si="59"/>
        <v>NL_PPCT_NUD_R2_</v>
      </c>
      <c r="BQ87" s="49" t="str">
        <f t="shared" si="59"/>
        <v>NL_PPCT_NUD_R2_</v>
      </c>
      <c r="BR87" s="49" t="str">
        <f t="shared" si="59"/>
        <v>NL_PPCT_NUD_R2_</v>
      </c>
      <c r="BS87" s="49" t="str">
        <f t="shared" si="59"/>
        <v>NL_PPCT_NUD_R2_</v>
      </c>
      <c r="BT87" s="49" t="str">
        <f t="shared" si="59"/>
        <v>NL_PPCT_NUD_R2_</v>
      </c>
      <c r="BU87" s="49" t="str">
        <f t="shared" si="59"/>
        <v>NL_PPCT_NUD_R2_</v>
      </c>
    </row>
    <row r="88" spans="1:73" x14ac:dyDescent="0.35">
      <c r="A88" s="12"/>
      <c r="B88" s="65" t="s">
        <v>385</v>
      </c>
      <c r="C88" s="49" t="str">
        <f t="shared" ref="C88:C91" si="60">"NL_PSIILOB_XXX_" &amp; $B88 &amp; "_" &amp; C$84</f>
        <v>NL_PSIILOB_XXX_R3_C1</v>
      </c>
      <c r="D88" s="115"/>
      <c r="E88" s="49" t="str">
        <f t="shared" ref="E88:N91" si="61">"NL_PEXP_NET_" &amp; $B88 &amp; "_" &amp; E$84</f>
        <v>NL_PEXP_NET_R3_C3</v>
      </c>
      <c r="F88" s="49" t="str">
        <f t="shared" si="61"/>
        <v>NL_PEXP_NET_R3_C4</v>
      </c>
      <c r="G88" s="49" t="str">
        <f t="shared" si="61"/>
        <v>NL_PEXP_NET_R3_C5</v>
      </c>
      <c r="H88" s="49" t="str">
        <f t="shared" si="61"/>
        <v>NL_PEXP_NET_R3_C6</v>
      </c>
      <c r="I88" s="49" t="str">
        <f t="shared" ref="I88:I91" si="62">"NL_PLR_NET_" &amp; $B88 &amp; "_" &amp; I$84</f>
        <v>NL_PLR_NET_R3_C7</v>
      </c>
      <c r="J88" s="49" t="str">
        <f t="shared" si="61"/>
        <v>NL_PEXP_NET_R3_C8</v>
      </c>
      <c r="K88" s="49" t="str">
        <f t="shared" si="61"/>
        <v>NL_PEXP_NET_R3_C9</v>
      </c>
      <c r="L88" s="49" t="str">
        <f t="shared" si="61"/>
        <v>NL_PEXP_NET_R3_C10</v>
      </c>
      <c r="M88" s="49" t="str">
        <f t="shared" si="61"/>
        <v>NL_PEXP_NET_R3_C11</v>
      </c>
      <c r="N88" s="49" t="str">
        <f t="shared" si="61"/>
        <v>NL_PEXP_NET_R3_C12</v>
      </c>
      <c r="O88" s="115"/>
      <c r="P88" s="49" t="str">
        <f t="shared" si="52"/>
        <v>NL_PSCR_NET_R3_C14</v>
      </c>
      <c r="Q88" s="49" t="str">
        <f t="shared" si="53"/>
        <v>NL_PLR_NDI_R3_C15</v>
      </c>
      <c r="R88" s="49" t="str">
        <f t="shared" si="54"/>
        <v>NL_PSPR_NDI_R3_C16</v>
      </c>
      <c r="S88" s="49" t="str">
        <f t="shared" si="54"/>
        <v>NL_PSPR_NDI_R3_C17</v>
      </c>
      <c r="T88" s="49" t="str">
        <f t="shared" si="55"/>
        <v>NL_PPCT_NDI_R3_C18</v>
      </c>
      <c r="U88" s="49" t="str">
        <f t="shared" si="55"/>
        <v>NL_PPCT_NDI_R3_C19</v>
      </c>
      <c r="V88" s="49" t="str">
        <f t="shared" si="55"/>
        <v>NL_PPCT_NDI_R3_C20</v>
      </c>
      <c r="W88" s="49" t="str">
        <f t="shared" si="55"/>
        <v>NL_PPCT_NDI_R3_C21</v>
      </c>
      <c r="X88" s="49" t="str">
        <f t="shared" si="55"/>
        <v>NL_PPCT_NDI_R3_C22</v>
      </c>
      <c r="Y88" s="49" t="str">
        <f t="shared" si="55"/>
        <v>NL_PPCT_NDI_R3_C23</v>
      </c>
      <c r="Z88" s="49" t="str">
        <f t="shared" si="55"/>
        <v>NL_PPCT_NDI_R3_C24</v>
      </c>
      <c r="AA88" s="49" t="str">
        <f t="shared" si="55"/>
        <v>NL_PPCT_NDI_R3_C25</v>
      </c>
      <c r="AB88" s="49" t="str">
        <f t="shared" si="55"/>
        <v>NL_PPCT_NDI_R3_C26</v>
      </c>
      <c r="AC88" s="49" t="str">
        <f t="shared" si="55"/>
        <v>NL_PPCT_NDI_R3_C27</v>
      </c>
      <c r="AD88" s="49" t="str">
        <f t="shared" si="55"/>
        <v>NL_PPCT_NDI_R3_C28</v>
      </c>
      <c r="AE88" s="49" t="str">
        <f t="shared" si="55"/>
        <v>NL_PPCT_NDI_R3_C29</v>
      </c>
      <c r="AF88" s="49" t="str">
        <f t="shared" si="55"/>
        <v>NL_PPCT_NDI_R3_C30</v>
      </c>
      <c r="AG88" s="49" t="str">
        <f t="shared" si="55"/>
        <v>NL_PPCT_NDI_R3_C31</v>
      </c>
      <c r="AH88" s="49" t="str">
        <f t="shared" si="55"/>
        <v>NL_PPCT_NDI_R3_C32</v>
      </c>
      <c r="AI88" s="49" t="str">
        <f t="shared" si="55"/>
        <v>NL_PPCT_NDI_R3_C33</v>
      </c>
      <c r="AJ88" s="49" t="str">
        <f t="shared" si="56"/>
        <v>NL_PPCT_NDI_R3_C34</v>
      </c>
      <c r="AK88" s="49" t="str">
        <f t="shared" si="56"/>
        <v>NL_PPCT_NDI_R3_C35</v>
      </c>
      <c r="AL88" s="49" t="str">
        <f t="shared" si="56"/>
        <v>NL_PPCT_NDI_R3_C36</v>
      </c>
      <c r="AM88" s="49" t="str">
        <f t="shared" si="56"/>
        <v>NL_PPCT_NDI_R3_C37</v>
      </c>
      <c r="AN88" s="49" t="str">
        <f t="shared" si="56"/>
        <v>NL_PPCT_NDI_R3_C38</v>
      </c>
      <c r="AO88" s="49" t="str">
        <f t="shared" si="56"/>
        <v>NL_PPCT_NDI_R3_C39</v>
      </c>
      <c r="AP88" s="49" t="str">
        <f t="shared" si="56"/>
        <v>NL_PPCT_NDI_R3_C40</v>
      </c>
      <c r="AQ88" s="49" t="str">
        <f t="shared" si="56"/>
        <v>NL_PPCT_NDI_R3_C41</v>
      </c>
      <c r="AR88" s="49" t="str">
        <f t="shared" si="56"/>
        <v>NL_PPCT_NDI_R3_C42</v>
      </c>
      <c r="AS88" s="49" t="str">
        <f t="shared" si="56"/>
        <v>NL_PPCT_NDI_R3_C43</v>
      </c>
      <c r="AT88" s="49" t="str">
        <f t="shared" si="57"/>
        <v>NL_PSPR_NUD_R3_</v>
      </c>
      <c r="AU88" s="49" t="str">
        <f t="shared" si="57"/>
        <v>NL_PSPR_NUD_R3_</v>
      </c>
      <c r="AV88" s="49" t="str">
        <f t="shared" si="58"/>
        <v>NL_PPCT_NUD_R3_</v>
      </c>
      <c r="AW88" s="49" t="str">
        <f t="shared" si="58"/>
        <v>NL_PPCT_NUD_R3_</v>
      </c>
      <c r="AX88" s="49" t="str">
        <f t="shared" si="58"/>
        <v>NL_PPCT_NUD_R3_</v>
      </c>
      <c r="AY88" s="49" t="str">
        <f t="shared" si="58"/>
        <v>NL_PPCT_NUD_R3_</v>
      </c>
      <c r="AZ88" s="49" t="str">
        <f t="shared" si="58"/>
        <v>NL_PPCT_NUD_R3_</v>
      </c>
      <c r="BA88" s="49" t="str">
        <f t="shared" si="58"/>
        <v>NL_PPCT_NUD_R3_</v>
      </c>
      <c r="BB88" s="49" t="str">
        <f t="shared" si="58"/>
        <v>NL_PPCT_NUD_R3_</v>
      </c>
      <c r="BC88" s="49" t="str">
        <f t="shared" si="58"/>
        <v>NL_PPCT_NUD_R3_</v>
      </c>
      <c r="BD88" s="49" t="str">
        <f t="shared" si="58"/>
        <v>NL_PPCT_NUD_R3_</v>
      </c>
      <c r="BE88" s="49" t="str">
        <f t="shared" si="58"/>
        <v>NL_PPCT_NUD_R3_</v>
      </c>
      <c r="BF88" s="49" t="str">
        <f t="shared" si="58"/>
        <v>NL_PPCT_NUD_R3_</v>
      </c>
      <c r="BG88" s="49" t="str">
        <f t="shared" si="58"/>
        <v>NL_PPCT_NUD_R3_</v>
      </c>
      <c r="BH88" s="49" t="str">
        <f t="shared" si="58"/>
        <v>NL_PPCT_NUD_R3_</v>
      </c>
      <c r="BI88" s="49" t="str">
        <f t="shared" si="58"/>
        <v>NL_PPCT_NUD_R3_</v>
      </c>
      <c r="BJ88" s="49" t="str">
        <f t="shared" si="58"/>
        <v>NL_PPCT_NUD_R3_</v>
      </c>
      <c r="BK88" s="49" t="str">
        <f t="shared" si="58"/>
        <v>NL_PPCT_NUD_R3_</v>
      </c>
      <c r="BL88" s="49" t="str">
        <f t="shared" si="59"/>
        <v>NL_PPCT_NUD_R3_</v>
      </c>
      <c r="BM88" s="49" t="str">
        <f t="shared" si="59"/>
        <v>NL_PPCT_NUD_R3_</v>
      </c>
      <c r="BN88" s="49" t="str">
        <f t="shared" si="59"/>
        <v>NL_PPCT_NUD_R3_</v>
      </c>
      <c r="BO88" s="49" t="str">
        <f t="shared" si="59"/>
        <v>NL_PPCT_NUD_R3_</v>
      </c>
      <c r="BP88" s="49" t="str">
        <f t="shared" si="59"/>
        <v>NL_PPCT_NUD_R3_</v>
      </c>
      <c r="BQ88" s="49" t="str">
        <f t="shared" si="59"/>
        <v>NL_PPCT_NUD_R3_</v>
      </c>
      <c r="BR88" s="49" t="str">
        <f t="shared" si="59"/>
        <v>NL_PPCT_NUD_R3_</v>
      </c>
      <c r="BS88" s="49" t="str">
        <f t="shared" si="59"/>
        <v>NL_PPCT_NUD_R3_</v>
      </c>
      <c r="BT88" s="49" t="str">
        <f t="shared" si="59"/>
        <v>NL_PPCT_NUD_R3_</v>
      </c>
      <c r="BU88" s="49" t="str">
        <f t="shared" si="59"/>
        <v>NL_PPCT_NUD_R3_</v>
      </c>
    </row>
    <row r="89" spans="1:73" x14ac:dyDescent="0.35">
      <c r="A89" s="12"/>
      <c r="B89" s="65" t="s">
        <v>35</v>
      </c>
      <c r="C89" s="49" t="str">
        <f t="shared" si="60"/>
        <v>NL_PSIILOB_XXX_._C1</v>
      </c>
      <c r="D89" s="115"/>
      <c r="E89" s="49" t="str">
        <f t="shared" si="61"/>
        <v>NL_PEXP_NET_._C3</v>
      </c>
      <c r="F89" s="49" t="str">
        <f t="shared" si="61"/>
        <v>NL_PEXP_NET_._C4</v>
      </c>
      <c r="G89" s="49" t="str">
        <f t="shared" si="61"/>
        <v>NL_PEXP_NET_._C5</v>
      </c>
      <c r="H89" s="49" t="str">
        <f t="shared" si="61"/>
        <v>NL_PEXP_NET_._C6</v>
      </c>
      <c r="I89" s="49" t="str">
        <f t="shared" si="62"/>
        <v>NL_PLR_NET_._C7</v>
      </c>
      <c r="J89" s="49" t="str">
        <f t="shared" si="61"/>
        <v>NL_PEXP_NET_._C8</v>
      </c>
      <c r="K89" s="49" t="str">
        <f t="shared" si="61"/>
        <v>NL_PEXP_NET_._C9</v>
      </c>
      <c r="L89" s="49" t="str">
        <f t="shared" si="61"/>
        <v>NL_PEXP_NET_._C10</v>
      </c>
      <c r="M89" s="49" t="str">
        <f t="shared" si="61"/>
        <v>NL_PEXP_NET_._C11</v>
      </c>
      <c r="N89" s="49" t="str">
        <f t="shared" si="61"/>
        <v>NL_PEXP_NET_._C12</v>
      </c>
      <c r="O89" s="115"/>
      <c r="P89" s="49" t="str">
        <f t="shared" si="52"/>
        <v>NL_PSCR_NET_._C14</v>
      </c>
      <c r="Q89" s="49" t="str">
        <f t="shared" si="53"/>
        <v>NL_PLR_NDI_._C15</v>
      </c>
      <c r="R89" s="49" t="str">
        <f t="shared" si="54"/>
        <v>NL_PSPR_NDI_._C16</v>
      </c>
      <c r="S89" s="49" t="str">
        <f t="shared" si="54"/>
        <v>NL_PSPR_NDI_._C17</v>
      </c>
      <c r="T89" s="49" t="str">
        <f t="shared" si="55"/>
        <v>NL_PPCT_NDI_._C18</v>
      </c>
      <c r="U89" s="49" t="str">
        <f t="shared" si="55"/>
        <v>NL_PPCT_NDI_._C19</v>
      </c>
      <c r="V89" s="49" t="str">
        <f t="shared" si="55"/>
        <v>NL_PPCT_NDI_._C20</v>
      </c>
      <c r="W89" s="49" t="str">
        <f t="shared" si="55"/>
        <v>NL_PPCT_NDI_._C21</v>
      </c>
      <c r="X89" s="49" t="str">
        <f t="shared" si="55"/>
        <v>NL_PPCT_NDI_._C22</v>
      </c>
      <c r="Y89" s="49" t="str">
        <f t="shared" si="55"/>
        <v>NL_PPCT_NDI_._C23</v>
      </c>
      <c r="Z89" s="49" t="str">
        <f t="shared" si="55"/>
        <v>NL_PPCT_NDI_._C24</v>
      </c>
      <c r="AA89" s="49" t="str">
        <f t="shared" si="55"/>
        <v>NL_PPCT_NDI_._C25</v>
      </c>
      <c r="AB89" s="49" t="str">
        <f t="shared" si="55"/>
        <v>NL_PPCT_NDI_._C26</v>
      </c>
      <c r="AC89" s="49" t="str">
        <f t="shared" si="55"/>
        <v>NL_PPCT_NDI_._C27</v>
      </c>
      <c r="AD89" s="49" t="str">
        <f t="shared" si="55"/>
        <v>NL_PPCT_NDI_._C28</v>
      </c>
      <c r="AE89" s="49" t="str">
        <f t="shared" si="55"/>
        <v>NL_PPCT_NDI_._C29</v>
      </c>
      <c r="AF89" s="49" t="str">
        <f t="shared" si="55"/>
        <v>NL_PPCT_NDI_._C30</v>
      </c>
      <c r="AG89" s="49" t="str">
        <f t="shared" si="55"/>
        <v>NL_PPCT_NDI_._C31</v>
      </c>
      <c r="AH89" s="49" t="str">
        <f t="shared" si="55"/>
        <v>NL_PPCT_NDI_._C32</v>
      </c>
      <c r="AI89" s="49" t="str">
        <f t="shared" si="55"/>
        <v>NL_PPCT_NDI_._C33</v>
      </c>
      <c r="AJ89" s="49" t="str">
        <f t="shared" si="56"/>
        <v>NL_PPCT_NDI_._C34</v>
      </c>
      <c r="AK89" s="49" t="str">
        <f t="shared" si="56"/>
        <v>NL_PPCT_NDI_._C35</v>
      </c>
      <c r="AL89" s="49" t="str">
        <f t="shared" si="56"/>
        <v>NL_PPCT_NDI_._C36</v>
      </c>
      <c r="AM89" s="49" t="str">
        <f t="shared" si="56"/>
        <v>NL_PPCT_NDI_._C37</v>
      </c>
      <c r="AN89" s="49" t="str">
        <f t="shared" si="56"/>
        <v>NL_PPCT_NDI_._C38</v>
      </c>
      <c r="AO89" s="49" t="str">
        <f t="shared" si="56"/>
        <v>NL_PPCT_NDI_._C39</v>
      </c>
      <c r="AP89" s="49" t="str">
        <f t="shared" si="56"/>
        <v>NL_PPCT_NDI_._C40</v>
      </c>
      <c r="AQ89" s="49" t="str">
        <f t="shared" si="56"/>
        <v>NL_PPCT_NDI_._C41</v>
      </c>
      <c r="AR89" s="49" t="str">
        <f t="shared" si="56"/>
        <v>NL_PPCT_NDI_._C42</v>
      </c>
      <c r="AS89" s="49" t="str">
        <f t="shared" si="56"/>
        <v>NL_PPCT_NDI_._C43</v>
      </c>
      <c r="AT89" s="49" t="str">
        <f t="shared" si="57"/>
        <v>NL_PSPR_NUD_._</v>
      </c>
      <c r="AU89" s="49" t="str">
        <f t="shared" si="57"/>
        <v>NL_PSPR_NUD_._</v>
      </c>
      <c r="AV89" s="49" t="str">
        <f t="shared" si="58"/>
        <v>NL_PPCT_NUD_._</v>
      </c>
      <c r="AW89" s="49" t="str">
        <f t="shared" si="58"/>
        <v>NL_PPCT_NUD_._</v>
      </c>
      <c r="AX89" s="49" t="str">
        <f t="shared" si="58"/>
        <v>NL_PPCT_NUD_._</v>
      </c>
      <c r="AY89" s="49" t="str">
        <f t="shared" si="58"/>
        <v>NL_PPCT_NUD_._</v>
      </c>
      <c r="AZ89" s="49" t="str">
        <f t="shared" si="58"/>
        <v>NL_PPCT_NUD_._</v>
      </c>
      <c r="BA89" s="49" t="str">
        <f t="shared" si="58"/>
        <v>NL_PPCT_NUD_._</v>
      </c>
      <c r="BB89" s="49" t="str">
        <f t="shared" si="58"/>
        <v>NL_PPCT_NUD_._</v>
      </c>
      <c r="BC89" s="49" t="str">
        <f t="shared" si="58"/>
        <v>NL_PPCT_NUD_._</v>
      </c>
      <c r="BD89" s="49" t="str">
        <f t="shared" si="58"/>
        <v>NL_PPCT_NUD_._</v>
      </c>
      <c r="BE89" s="49" t="str">
        <f t="shared" si="58"/>
        <v>NL_PPCT_NUD_._</v>
      </c>
      <c r="BF89" s="49" t="str">
        <f t="shared" si="58"/>
        <v>NL_PPCT_NUD_._</v>
      </c>
      <c r="BG89" s="49" t="str">
        <f t="shared" si="58"/>
        <v>NL_PPCT_NUD_._</v>
      </c>
      <c r="BH89" s="49" t="str">
        <f t="shared" si="58"/>
        <v>NL_PPCT_NUD_._</v>
      </c>
      <c r="BI89" s="49" t="str">
        <f t="shared" si="58"/>
        <v>NL_PPCT_NUD_._</v>
      </c>
      <c r="BJ89" s="49" t="str">
        <f t="shared" si="58"/>
        <v>NL_PPCT_NUD_._</v>
      </c>
      <c r="BK89" s="49" t="str">
        <f t="shared" si="58"/>
        <v>NL_PPCT_NUD_._</v>
      </c>
      <c r="BL89" s="49" t="str">
        <f t="shared" si="59"/>
        <v>NL_PPCT_NUD_._</v>
      </c>
      <c r="BM89" s="49" t="str">
        <f t="shared" si="59"/>
        <v>NL_PPCT_NUD_._</v>
      </c>
      <c r="BN89" s="49" t="str">
        <f t="shared" si="59"/>
        <v>NL_PPCT_NUD_._</v>
      </c>
      <c r="BO89" s="49" t="str">
        <f t="shared" si="59"/>
        <v>NL_PPCT_NUD_._</v>
      </c>
      <c r="BP89" s="49" t="str">
        <f t="shared" si="59"/>
        <v>NL_PPCT_NUD_._</v>
      </c>
      <c r="BQ89" s="49" t="str">
        <f t="shared" si="59"/>
        <v>NL_PPCT_NUD_._</v>
      </c>
      <c r="BR89" s="49" t="str">
        <f t="shared" si="59"/>
        <v>NL_PPCT_NUD_._</v>
      </c>
      <c r="BS89" s="49" t="str">
        <f t="shared" si="59"/>
        <v>NL_PPCT_NUD_._</v>
      </c>
      <c r="BT89" s="49" t="str">
        <f t="shared" si="59"/>
        <v>NL_PPCT_NUD_._</v>
      </c>
      <c r="BU89" s="49" t="str">
        <f t="shared" si="59"/>
        <v>NL_PPCT_NUD_._</v>
      </c>
    </row>
    <row r="90" spans="1:73" x14ac:dyDescent="0.35">
      <c r="A90" s="12"/>
      <c r="B90" s="65" t="s">
        <v>426</v>
      </c>
      <c r="C90" s="49" t="str">
        <f t="shared" si="60"/>
        <v>NL_PSIILOB_XXX_R28_C1</v>
      </c>
      <c r="D90" s="115"/>
      <c r="E90" s="49" t="str">
        <f t="shared" si="61"/>
        <v>NL_PEXP_NET_R28_C3</v>
      </c>
      <c r="F90" s="49" t="str">
        <f t="shared" si="61"/>
        <v>NL_PEXP_NET_R28_C4</v>
      </c>
      <c r="G90" s="49" t="str">
        <f t="shared" si="61"/>
        <v>NL_PEXP_NET_R28_C5</v>
      </c>
      <c r="H90" s="49" t="str">
        <f t="shared" si="61"/>
        <v>NL_PEXP_NET_R28_C6</v>
      </c>
      <c r="I90" s="49" t="str">
        <f t="shared" si="62"/>
        <v>NL_PLR_NET_R28_C7</v>
      </c>
      <c r="J90" s="49" t="str">
        <f t="shared" si="61"/>
        <v>NL_PEXP_NET_R28_C8</v>
      </c>
      <c r="K90" s="49" t="str">
        <f t="shared" si="61"/>
        <v>NL_PEXP_NET_R28_C9</v>
      </c>
      <c r="L90" s="49" t="str">
        <f t="shared" si="61"/>
        <v>NL_PEXP_NET_R28_C10</v>
      </c>
      <c r="M90" s="49" t="str">
        <f t="shared" si="61"/>
        <v>NL_PEXP_NET_R28_C11</v>
      </c>
      <c r="N90" s="49" t="str">
        <f t="shared" si="61"/>
        <v>NL_PEXP_NET_R28_C12</v>
      </c>
      <c r="O90" s="115"/>
      <c r="P90" s="49" t="str">
        <f t="shared" si="52"/>
        <v>NL_PSCR_NET_R28_C14</v>
      </c>
      <c r="Q90" s="49" t="str">
        <f t="shared" si="53"/>
        <v>NL_PLR_NDI_R28_C15</v>
      </c>
      <c r="R90" s="49" t="str">
        <f t="shared" si="54"/>
        <v>NL_PSPR_NDI_R28_C16</v>
      </c>
      <c r="S90" s="49" t="str">
        <f t="shared" si="54"/>
        <v>NL_PSPR_NDI_R28_C17</v>
      </c>
      <c r="T90" s="49" t="str">
        <f t="shared" si="55"/>
        <v>NL_PPCT_NDI_R28_C18</v>
      </c>
      <c r="U90" s="49" t="str">
        <f t="shared" si="55"/>
        <v>NL_PPCT_NDI_R28_C19</v>
      </c>
      <c r="V90" s="49" t="str">
        <f t="shared" si="55"/>
        <v>NL_PPCT_NDI_R28_C20</v>
      </c>
      <c r="W90" s="49" t="str">
        <f t="shared" si="55"/>
        <v>NL_PPCT_NDI_R28_C21</v>
      </c>
      <c r="X90" s="49" t="str">
        <f t="shared" si="55"/>
        <v>NL_PPCT_NDI_R28_C22</v>
      </c>
      <c r="Y90" s="49" t="str">
        <f t="shared" si="55"/>
        <v>NL_PPCT_NDI_R28_C23</v>
      </c>
      <c r="Z90" s="49" t="str">
        <f t="shared" si="55"/>
        <v>NL_PPCT_NDI_R28_C24</v>
      </c>
      <c r="AA90" s="49" t="str">
        <f t="shared" si="55"/>
        <v>NL_PPCT_NDI_R28_C25</v>
      </c>
      <c r="AB90" s="49" t="str">
        <f t="shared" si="55"/>
        <v>NL_PPCT_NDI_R28_C26</v>
      </c>
      <c r="AC90" s="49" t="str">
        <f t="shared" si="55"/>
        <v>NL_PPCT_NDI_R28_C27</v>
      </c>
      <c r="AD90" s="49" t="str">
        <f t="shared" si="55"/>
        <v>NL_PPCT_NDI_R28_C28</v>
      </c>
      <c r="AE90" s="49" t="str">
        <f t="shared" si="55"/>
        <v>NL_PPCT_NDI_R28_C29</v>
      </c>
      <c r="AF90" s="49" t="str">
        <f t="shared" si="55"/>
        <v>NL_PPCT_NDI_R28_C30</v>
      </c>
      <c r="AG90" s="49" t="str">
        <f t="shared" si="55"/>
        <v>NL_PPCT_NDI_R28_C31</v>
      </c>
      <c r="AH90" s="49" t="str">
        <f t="shared" si="55"/>
        <v>NL_PPCT_NDI_R28_C32</v>
      </c>
      <c r="AI90" s="49" t="str">
        <f t="shared" si="55"/>
        <v>NL_PPCT_NDI_R28_C33</v>
      </c>
      <c r="AJ90" s="49" t="str">
        <f t="shared" si="56"/>
        <v>NL_PPCT_NDI_R28_C34</v>
      </c>
      <c r="AK90" s="49" t="str">
        <f t="shared" si="56"/>
        <v>NL_PPCT_NDI_R28_C35</v>
      </c>
      <c r="AL90" s="49" t="str">
        <f t="shared" si="56"/>
        <v>NL_PPCT_NDI_R28_C36</v>
      </c>
      <c r="AM90" s="49" t="str">
        <f t="shared" si="56"/>
        <v>NL_PPCT_NDI_R28_C37</v>
      </c>
      <c r="AN90" s="49" t="str">
        <f t="shared" si="56"/>
        <v>NL_PPCT_NDI_R28_C38</v>
      </c>
      <c r="AO90" s="49" t="str">
        <f t="shared" si="56"/>
        <v>NL_PPCT_NDI_R28_C39</v>
      </c>
      <c r="AP90" s="49" t="str">
        <f t="shared" si="56"/>
        <v>NL_PPCT_NDI_R28_C40</v>
      </c>
      <c r="AQ90" s="49" t="str">
        <f t="shared" si="56"/>
        <v>NL_PPCT_NDI_R28_C41</v>
      </c>
      <c r="AR90" s="49" t="str">
        <f t="shared" si="56"/>
        <v>NL_PPCT_NDI_R28_C42</v>
      </c>
      <c r="AS90" s="49" t="str">
        <f t="shared" si="56"/>
        <v>NL_PPCT_NDI_R28_C43</v>
      </c>
      <c r="AT90" s="49" t="str">
        <f t="shared" si="57"/>
        <v>NL_PSPR_NUD_R28_</v>
      </c>
      <c r="AU90" s="49" t="str">
        <f t="shared" si="57"/>
        <v>NL_PSPR_NUD_R28_</v>
      </c>
      <c r="AV90" s="49" t="str">
        <f t="shared" si="58"/>
        <v>NL_PPCT_NUD_R28_</v>
      </c>
      <c r="AW90" s="49" t="str">
        <f t="shared" si="58"/>
        <v>NL_PPCT_NUD_R28_</v>
      </c>
      <c r="AX90" s="49" t="str">
        <f t="shared" si="58"/>
        <v>NL_PPCT_NUD_R28_</v>
      </c>
      <c r="AY90" s="49" t="str">
        <f t="shared" si="58"/>
        <v>NL_PPCT_NUD_R28_</v>
      </c>
      <c r="AZ90" s="49" t="str">
        <f t="shared" si="58"/>
        <v>NL_PPCT_NUD_R28_</v>
      </c>
      <c r="BA90" s="49" t="str">
        <f t="shared" si="58"/>
        <v>NL_PPCT_NUD_R28_</v>
      </c>
      <c r="BB90" s="49" t="str">
        <f t="shared" si="58"/>
        <v>NL_PPCT_NUD_R28_</v>
      </c>
      <c r="BC90" s="49" t="str">
        <f t="shared" si="58"/>
        <v>NL_PPCT_NUD_R28_</v>
      </c>
      <c r="BD90" s="49" t="str">
        <f t="shared" si="58"/>
        <v>NL_PPCT_NUD_R28_</v>
      </c>
      <c r="BE90" s="49" t="str">
        <f t="shared" si="58"/>
        <v>NL_PPCT_NUD_R28_</v>
      </c>
      <c r="BF90" s="49" t="str">
        <f t="shared" si="58"/>
        <v>NL_PPCT_NUD_R28_</v>
      </c>
      <c r="BG90" s="49" t="str">
        <f t="shared" si="58"/>
        <v>NL_PPCT_NUD_R28_</v>
      </c>
      <c r="BH90" s="49" t="str">
        <f t="shared" si="58"/>
        <v>NL_PPCT_NUD_R28_</v>
      </c>
      <c r="BI90" s="49" t="str">
        <f t="shared" si="58"/>
        <v>NL_PPCT_NUD_R28_</v>
      </c>
      <c r="BJ90" s="49" t="str">
        <f t="shared" si="58"/>
        <v>NL_PPCT_NUD_R28_</v>
      </c>
      <c r="BK90" s="49" t="str">
        <f t="shared" si="58"/>
        <v>NL_PPCT_NUD_R28_</v>
      </c>
      <c r="BL90" s="49" t="str">
        <f t="shared" si="59"/>
        <v>NL_PPCT_NUD_R28_</v>
      </c>
      <c r="BM90" s="49" t="str">
        <f t="shared" si="59"/>
        <v>NL_PPCT_NUD_R28_</v>
      </c>
      <c r="BN90" s="49" t="str">
        <f t="shared" si="59"/>
        <v>NL_PPCT_NUD_R28_</v>
      </c>
      <c r="BO90" s="49" t="str">
        <f t="shared" si="59"/>
        <v>NL_PPCT_NUD_R28_</v>
      </c>
      <c r="BP90" s="49" t="str">
        <f t="shared" si="59"/>
        <v>NL_PPCT_NUD_R28_</v>
      </c>
      <c r="BQ90" s="49" t="str">
        <f t="shared" si="59"/>
        <v>NL_PPCT_NUD_R28_</v>
      </c>
      <c r="BR90" s="49" t="str">
        <f t="shared" si="59"/>
        <v>NL_PPCT_NUD_R28_</v>
      </c>
      <c r="BS90" s="49" t="str">
        <f t="shared" si="59"/>
        <v>NL_PPCT_NUD_R28_</v>
      </c>
      <c r="BT90" s="49" t="str">
        <f t="shared" si="59"/>
        <v>NL_PPCT_NUD_R28_</v>
      </c>
      <c r="BU90" s="49" t="str">
        <f t="shared" si="59"/>
        <v>NL_PPCT_NUD_R28_</v>
      </c>
    </row>
    <row r="91" spans="1:73" x14ac:dyDescent="0.35">
      <c r="A91" s="12"/>
      <c r="B91" s="65" t="s">
        <v>427</v>
      </c>
      <c r="C91" s="49" t="str">
        <f t="shared" si="60"/>
        <v>NL_PSIILOB_XXX_R29_C1</v>
      </c>
      <c r="D91" s="115"/>
      <c r="E91" s="49" t="str">
        <f t="shared" si="61"/>
        <v>NL_PEXP_NET_R29_C3</v>
      </c>
      <c r="F91" s="49" t="str">
        <f t="shared" si="61"/>
        <v>NL_PEXP_NET_R29_C4</v>
      </c>
      <c r="G91" s="49" t="str">
        <f t="shared" si="61"/>
        <v>NL_PEXP_NET_R29_C5</v>
      </c>
      <c r="H91" s="49" t="str">
        <f t="shared" si="61"/>
        <v>NL_PEXP_NET_R29_C6</v>
      </c>
      <c r="I91" s="49" t="str">
        <f t="shared" si="62"/>
        <v>NL_PLR_NET_R29_C7</v>
      </c>
      <c r="J91" s="49" t="str">
        <f t="shared" si="61"/>
        <v>NL_PEXP_NET_R29_C8</v>
      </c>
      <c r="K91" s="49" t="str">
        <f t="shared" si="61"/>
        <v>NL_PEXP_NET_R29_C9</v>
      </c>
      <c r="L91" s="49" t="str">
        <f t="shared" si="61"/>
        <v>NL_PEXP_NET_R29_C10</v>
      </c>
      <c r="M91" s="49" t="str">
        <f t="shared" si="61"/>
        <v>NL_PEXP_NET_R29_C11</v>
      </c>
      <c r="N91" s="49" t="str">
        <f t="shared" si="61"/>
        <v>NL_PEXP_NET_R29_C12</v>
      </c>
      <c r="O91" s="115"/>
      <c r="P91" s="49" t="str">
        <f t="shared" si="52"/>
        <v>NL_PSCR_NET_R29_C14</v>
      </c>
      <c r="Q91" s="49" t="str">
        <f t="shared" si="53"/>
        <v>NL_PLR_NDI_R29_C15</v>
      </c>
      <c r="R91" s="49" t="str">
        <f t="shared" si="54"/>
        <v>NL_PSPR_NDI_R29_C16</v>
      </c>
      <c r="S91" s="49" t="str">
        <f t="shared" si="54"/>
        <v>NL_PSPR_NDI_R29_C17</v>
      </c>
      <c r="T91" s="49" t="str">
        <f t="shared" si="55"/>
        <v>NL_PPCT_NDI_R29_C18</v>
      </c>
      <c r="U91" s="49" t="str">
        <f t="shared" si="55"/>
        <v>NL_PPCT_NDI_R29_C19</v>
      </c>
      <c r="V91" s="49" t="str">
        <f t="shared" si="55"/>
        <v>NL_PPCT_NDI_R29_C20</v>
      </c>
      <c r="W91" s="49" t="str">
        <f t="shared" si="55"/>
        <v>NL_PPCT_NDI_R29_C21</v>
      </c>
      <c r="X91" s="49" t="str">
        <f t="shared" si="55"/>
        <v>NL_PPCT_NDI_R29_C22</v>
      </c>
      <c r="Y91" s="49" t="str">
        <f t="shared" si="55"/>
        <v>NL_PPCT_NDI_R29_C23</v>
      </c>
      <c r="Z91" s="49" t="str">
        <f t="shared" si="55"/>
        <v>NL_PPCT_NDI_R29_C24</v>
      </c>
      <c r="AA91" s="49" t="str">
        <f t="shared" si="55"/>
        <v>NL_PPCT_NDI_R29_C25</v>
      </c>
      <c r="AB91" s="49" t="str">
        <f t="shared" si="55"/>
        <v>NL_PPCT_NDI_R29_C26</v>
      </c>
      <c r="AC91" s="49" t="str">
        <f t="shared" si="55"/>
        <v>NL_PPCT_NDI_R29_C27</v>
      </c>
      <c r="AD91" s="49" t="str">
        <f t="shared" si="55"/>
        <v>NL_PPCT_NDI_R29_C28</v>
      </c>
      <c r="AE91" s="49" t="str">
        <f t="shared" si="55"/>
        <v>NL_PPCT_NDI_R29_C29</v>
      </c>
      <c r="AF91" s="49" t="str">
        <f t="shared" si="55"/>
        <v>NL_PPCT_NDI_R29_C30</v>
      </c>
      <c r="AG91" s="49" t="str">
        <f t="shared" si="55"/>
        <v>NL_PPCT_NDI_R29_C31</v>
      </c>
      <c r="AH91" s="49" t="str">
        <f t="shared" si="55"/>
        <v>NL_PPCT_NDI_R29_C32</v>
      </c>
      <c r="AI91" s="49" t="str">
        <f t="shared" si="55"/>
        <v>NL_PPCT_NDI_R29_C33</v>
      </c>
      <c r="AJ91" s="49" t="str">
        <f t="shared" si="56"/>
        <v>NL_PPCT_NDI_R29_C34</v>
      </c>
      <c r="AK91" s="49" t="str">
        <f t="shared" si="56"/>
        <v>NL_PPCT_NDI_R29_C35</v>
      </c>
      <c r="AL91" s="49" t="str">
        <f t="shared" si="56"/>
        <v>NL_PPCT_NDI_R29_C36</v>
      </c>
      <c r="AM91" s="49" t="str">
        <f t="shared" si="56"/>
        <v>NL_PPCT_NDI_R29_C37</v>
      </c>
      <c r="AN91" s="49" t="str">
        <f t="shared" si="56"/>
        <v>NL_PPCT_NDI_R29_C38</v>
      </c>
      <c r="AO91" s="49" t="str">
        <f t="shared" si="56"/>
        <v>NL_PPCT_NDI_R29_C39</v>
      </c>
      <c r="AP91" s="49" t="str">
        <f t="shared" si="56"/>
        <v>NL_PPCT_NDI_R29_C40</v>
      </c>
      <c r="AQ91" s="49" t="str">
        <f t="shared" si="56"/>
        <v>NL_PPCT_NDI_R29_C41</v>
      </c>
      <c r="AR91" s="49" t="str">
        <f t="shared" si="56"/>
        <v>NL_PPCT_NDI_R29_C42</v>
      </c>
      <c r="AS91" s="49" t="str">
        <f t="shared" si="56"/>
        <v>NL_PPCT_NDI_R29_C43</v>
      </c>
      <c r="AT91" s="49" t="str">
        <f t="shared" si="57"/>
        <v>NL_PSPR_NUD_R29_</v>
      </c>
      <c r="AU91" s="49" t="str">
        <f t="shared" si="57"/>
        <v>NL_PSPR_NUD_R29_</v>
      </c>
      <c r="AV91" s="49" t="str">
        <f t="shared" si="58"/>
        <v>NL_PPCT_NUD_R29_</v>
      </c>
      <c r="AW91" s="49" t="str">
        <f t="shared" si="58"/>
        <v>NL_PPCT_NUD_R29_</v>
      </c>
      <c r="AX91" s="49" t="str">
        <f t="shared" si="58"/>
        <v>NL_PPCT_NUD_R29_</v>
      </c>
      <c r="AY91" s="49" t="str">
        <f t="shared" si="58"/>
        <v>NL_PPCT_NUD_R29_</v>
      </c>
      <c r="AZ91" s="49" t="str">
        <f t="shared" si="58"/>
        <v>NL_PPCT_NUD_R29_</v>
      </c>
      <c r="BA91" s="49" t="str">
        <f t="shared" si="58"/>
        <v>NL_PPCT_NUD_R29_</v>
      </c>
      <c r="BB91" s="49" t="str">
        <f t="shared" si="58"/>
        <v>NL_PPCT_NUD_R29_</v>
      </c>
      <c r="BC91" s="49" t="str">
        <f t="shared" si="58"/>
        <v>NL_PPCT_NUD_R29_</v>
      </c>
      <c r="BD91" s="49" t="str">
        <f t="shared" si="58"/>
        <v>NL_PPCT_NUD_R29_</v>
      </c>
      <c r="BE91" s="49" t="str">
        <f t="shared" si="58"/>
        <v>NL_PPCT_NUD_R29_</v>
      </c>
      <c r="BF91" s="49" t="str">
        <f t="shared" si="58"/>
        <v>NL_PPCT_NUD_R29_</v>
      </c>
      <c r="BG91" s="49" t="str">
        <f t="shared" si="58"/>
        <v>NL_PPCT_NUD_R29_</v>
      </c>
      <c r="BH91" s="49" t="str">
        <f t="shared" si="58"/>
        <v>NL_PPCT_NUD_R29_</v>
      </c>
      <c r="BI91" s="49" t="str">
        <f t="shared" si="58"/>
        <v>NL_PPCT_NUD_R29_</v>
      </c>
      <c r="BJ91" s="49" t="str">
        <f t="shared" si="58"/>
        <v>NL_PPCT_NUD_R29_</v>
      </c>
      <c r="BK91" s="49" t="str">
        <f t="shared" si="58"/>
        <v>NL_PPCT_NUD_R29_</v>
      </c>
      <c r="BL91" s="49" t="str">
        <f t="shared" si="59"/>
        <v>NL_PPCT_NUD_R29_</v>
      </c>
      <c r="BM91" s="49" t="str">
        <f t="shared" si="59"/>
        <v>NL_PPCT_NUD_R29_</v>
      </c>
      <c r="BN91" s="49" t="str">
        <f t="shared" si="59"/>
        <v>NL_PPCT_NUD_R29_</v>
      </c>
      <c r="BO91" s="49" t="str">
        <f t="shared" si="59"/>
        <v>NL_PPCT_NUD_R29_</v>
      </c>
      <c r="BP91" s="49" t="str">
        <f t="shared" si="59"/>
        <v>NL_PPCT_NUD_R29_</v>
      </c>
      <c r="BQ91" s="49" t="str">
        <f t="shared" si="59"/>
        <v>NL_PPCT_NUD_R29_</v>
      </c>
      <c r="BR91" s="49" t="str">
        <f t="shared" si="59"/>
        <v>NL_PPCT_NUD_R29_</v>
      </c>
      <c r="BS91" s="49" t="str">
        <f t="shared" si="59"/>
        <v>NL_PPCT_NUD_R29_</v>
      </c>
      <c r="BT91" s="49" t="str">
        <f t="shared" si="59"/>
        <v>NL_PPCT_NUD_R29_</v>
      </c>
      <c r="BU91" s="49" t="str">
        <f t="shared" si="59"/>
        <v>NL_PPCT_NUD_R29_</v>
      </c>
    </row>
    <row r="92" spans="1:73" x14ac:dyDescent="0.35">
      <c r="A92" s="12"/>
      <c r="B92" s="66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</row>
    <row r="93" spans="1:73" x14ac:dyDescent="0.35">
      <c r="A93" s="12"/>
      <c r="B93" s="65" t="s">
        <v>428</v>
      </c>
      <c r="C93" s="49" t="str">
        <f>"NL_PINTLOB_XXX_" &amp; $B93 &amp; "_" &amp; C$84</f>
        <v>NL_PINTLOB_XXX_R30_C1</v>
      </c>
      <c r="D93" s="49" t="str">
        <f>"NL_PMAP_XXX_" &amp; $B93 &amp; "_" &amp; D$84</f>
        <v>NL_PMAP_XXX_R30_C2</v>
      </c>
      <c r="E93" s="49" t="str">
        <f>"NL_PEXP_NET_" &amp; $B93 &amp; "_" &amp; E$84</f>
        <v>NL_PEXP_NET_R30_C3</v>
      </c>
      <c r="F93" s="49" t="str">
        <f t="shared" ref="F93:N93" si="63">"NL_PEXP_NET_" &amp; $B93 &amp; "_" &amp; F$84</f>
        <v>NL_PEXP_NET_R30_C4</v>
      </c>
      <c r="G93" s="49" t="str">
        <f t="shared" si="63"/>
        <v>NL_PEXP_NET_R30_C5</v>
      </c>
      <c r="H93" s="49" t="str">
        <f t="shared" si="63"/>
        <v>NL_PEXP_NET_R30_C6</v>
      </c>
      <c r="I93" s="49" t="str">
        <f>"NL_PLR_NET_" &amp; $B93 &amp; "_" &amp; I$84</f>
        <v>NL_PLR_NET_R30_C7</v>
      </c>
      <c r="J93" s="49" t="str">
        <f t="shared" si="63"/>
        <v>NL_PEXP_NET_R30_C8</v>
      </c>
      <c r="K93" s="49" t="str">
        <f t="shared" si="63"/>
        <v>NL_PEXP_NET_R30_C9</v>
      </c>
      <c r="L93" s="49" t="str">
        <f t="shared" si="63"/>
        <v>NL_PEXP_NET_R30_C10</v>
      </c>
      <c r="M93" s="49" t="str">
        <f t="shared" si="63"/>
        <v>NL_PEXP_NET_R30_C11</v>
      </c>
      <c r="N93" s="49" t="str">
        <f t="shared" si="63"/>
        <v>NL_PEXP_NET_R30_C12</v>
      </c>
      <c r="O93" s="115"/>
      <c r="P93" s="49" t="str">
        <f t="shared" si="52"/>
        <v>NL_PSCR_NET_R30_C14</v>
      </c>
      <c r="Q93" s="49" t="str">
        <f t="shared" ref="Q93:Q99" si="64">"NL_PLR_NDI_" &amp; $B93 &amp; "_" &amp; Q$62</f>
        <v>NL_PLR_NDI_R30_C15</v>
      </c>
      <c r="R93" s="49" t="str">
        <f t="shared" ref="R93:S99" si="65">"NL_PSPR_NDI_" &amp; $B93 &amp; "_" &amp; R$62</f>
        <v>NL_PSPR_NDI_R30_C16</v>
      </c>
      <c r="S93" s="49" t="str">
        <f t="shared" si="65"/>
        <v>NL_PSPR_NDI_R30_C17</v>
      </c>
      <c r="T93" s="49" t="str">
        <f t="shared" ref="T93:AI99" si="66">"NL_PPCT_NDI_" &amp; $B93 &amp; "_" &amp; T$62</f>
        <v>NL_PPCT_NDI_R30_C18</v>
      </c>
      <c r="U93" s="49" t="str">
        <f t="shared" si="66"/>
        <v>NL_PPCT_NDI_R30_C19</v>
      </c>
      <c r="V93" s="49" t="str">
        <f t="shared" si="66"/>
        <v>NL_PPCT_NDI_R30_C20</v>
      </c>
      <c r="W93" s="49" t="str">
        <f t="shared" si="66"/>
        <v>NL_PPCT_NDI_R30_C21</v>
      </c>
      <c r="X93" s="49" t="str">
        <f t="shared" si="66"/>
        <v>NL_PPCT_NDI_R30_C22</v>
      </c>
      <c r="Y93" s="49" t="str">
        <f t="shared" si="66"/>
        <v>NL_PPCT_NDI_R30_C23</v>
      </c>
      <c r="Z93" s="49" t="str">
        <f t="shared" si="66"/>
        <v>NL_PPCT_NDI_R30_C24</v>
      </c>
      <c r="AA93" s="49" t="str">
        <f t="shared" si="66"/>
        <v>NL_PPCT_NDI_R30_C25</v>
      </c>
      <c r="AB93" s="49" t="str">
        <f t="shared" si="66"/>
        <v>NL_PPCT_NDI_R30_C26</v>
      </c>
      <c r="AC93" s="49" t="str">
        <f t="shared" si="66"/>
        <v>NL_PPCT_NDI_R30_C27</v>
      </c>
      <c r="AD93" s="49" t="str">
        <f t="shared" si="66"/>
        <v>NL_PPCT_NDI_R30_C28</v>
      </c>
      <c r="AE93" s="49" t="str">
        <f t="shared" si="66"/>
        <v>NL_PPCT_NDI_R30_C29</v>
      </c>
      <c r="AF93" s="49" t="str">
        <f t="shared" si="66"/>
        <v>NL_PPCT_NDI_R30_C30</v>
      </c>
      <c r="AG93" s="49" t="str">
        <f t="shared" si="66"/>
        <v>NL_PPCT_NDI_R30_C31</v>
      </c>
      <c r="AH93" s="49" t="str">
        <f t="shared" si="66"/>
        <v>NL_PPCT_NDI_R30_C32</v>
      </c>
      <c r="AI93" s="49" t="str">
        <f t="shared" si="66"/>
        <v>NL_PPCT_NDI_R30_C33</v>
      </c>
      <c r="AJ93" s="49" t="str">
        <f t="shared" ref="AJ93:AS99" si="67">"NL_PPCT_NDI_" &amp; $B93 &amp; "_" &amp; AJ$62</f>
        <v>NL_PPCT_NDI_R30_C34</v>
      </c>
      <c r="AK93" s="49" t="str">
        <f t="shared" si="67"/>
        <v>NL_PPCT_NDI_R30_C35</v>
      </c>
      <c r="AL93" s="49" t="str">
        <f t="shared" si="67"/>
        <v>NL_PPCT_NDI_R30_C36</v>
      </c>
      <c r="AM93" s="49" t="str">
        <f t="shared" si="67"/>
        <v>NL_PPCT_NDI_R30_C37</v>
      </c>
      <c r="AN93" s="49" t="str">
        <f t="shared" si="67"/>
        <v>NL_PPCT_NDI_R30_C38</v>
      </c>
      <c r="AO93" s="49" t="str">
        <f t="shared" si="67"/>
        <v>NL_PPCT_NDI_R30_C39</v>
      </c>
      <c r="AP93" s="49" t="str">
        <f t="shared" si="67"/>
        <v>NL_PPCT_NDI_R30_C40</v>
      </c>
      <c r="AQ93" s="49" t="str">
        <f t="shared" si="67"/>
        <v>NL_PPCT_NDI_R30_C41</v>
      </c>
      <c r="AR93" s="49" t="str">
        <f t="shared" si="67"/>
        <v>NL_PPCT_NDI_R30_C42</v>
      </c>
      <c r="AS93" s="49" t="str">
        <f t="shared" si="67"/>
        <v>NL_PPCT_NDI_R30_C43</v>
      </c>
      <c r="AT93" s="49" t="str">
        <f t="shared" ref="AT93:AU99" si="68">"NL_PSPR_NUD_" &amp; $B93 &amp; "_" &amp; AT$62</f>
        <v>NL_PSPR_NUD_R30_</v>
      </c>
      <c r="AU93" s="49" t="str">
        <f t="shared" si="68"/>
        <v>NL_PSPR_NUD_R30_</v>
      </c>
      <c r="AV93" s="49" t="str">
        <f t="shared" ref="AV93:BK99" si="69">"NL_PPCT_NUD_" &amp; $B93 &amp; "_" &amp; AV$62</f>
        <v>NL_PPCT_NUD_R30_</v>
      </c>
      <c r="AW93" s="49" t="str">
        <f t="shared" si="69"/>
        <v>NL_PPCT_NUD_R30_</v>
      </c>
      <c r="AX93" s="49" t="str">
        <f t="shared" si="69"/>
        <v>NL_PPCT_NUD_R30_</v>
      </c>
      <c r="AY93" s="49" t="str">
        <f t="shared" si="69"/>
        <v>NL_PPCT_NUD_R30_</v>
      </c>
      <c r="AZ93" s="49" t="str">
        <f t="shared" si="69"/>
        <v>NL_PPCT_NUD_R30_</v>
      </c>
      <c r="BA93" s="49" t="str">
        <f t="shared" si="69"/>
        <v>NL_PPCT_NUD_R30_</v>
      </c>
      <c r="BB93" s="49" t="str">
        <f t="shared" si="69"/>
        <v>NL_PPCT_NUD_R30_</v>
      </c>
      <c r="BC93" s="49" t="str">
        <f t="shared" si="69"/>
        <v>NL_PPCT_NUD_R30_</v>
      </c>
      <c r="BD93" s="49" t="str">
        <f t="shared" si="69"/>
        <v>NL_PPCT_NUD_R30_</v>
      </c>
      <c r="BE93" s="49" t="str">
        <f t="shared" si="69"/>
        <v>NL_PPCT_NUD_R30_</v>
      </c>
      <c r="BF93" s="49" t="str">
        <f t="shared" si="69"/>
        <v>NL_PPCT_NUD_R30_</v>
      </c>
      <c r="BG93" s="49" t="str">
        <f t="shared" si="69"/>
        <v>NL_PPCT_NUD_R30_</v>
      </c>
      <c r="BH93" s="49" t="str">
        <f t="shared" si="69"/>
        <v>NL_PPCT_NUD_R30_</v>
      </c>
      <c r="BI93" s="49" t="str">
        <f t="shared" si="69"/>
        <v>NL_PPCT_NUD_R30_</v>
      </c>
      <c r="BJ93" s="49" t="str">
        <f t="shared" si="69"/>
        <v>NL_PPCT_NUD_R30_</v>
      </c>
      <c r="BK93" s="49" t="str">
        <f t="shared" si="69"/>
        <v>NL_PPCT_NUD_R30_</v>
      </c>
      <c r="BL93" s="49" t="str">
        <f t="shared" ref="BL93:BU99" si="70">"NL_PPCT_NUD_" &amp; $B93 &amp; "_" &amp; BL$62</f>
        <v>NL_PPCT_NUD_R30_</v>
      </c>
      <c r="BM93" s="49" t="str">
        <f t="shared" si="70"/>
        <v>NL_PPCT_NUD_R30_</v>
      </c>
      <c r="BN93" s="49" t="str">
        <f t="shared" si="70"/>
        <v>NL_PPCT_NUD_R30_</v>
      </c>
      <c r="BO93" s="49" t="str">
        <f t="shared" si="70"/>
        <v>NL_PPCT_NUD_R30_</v>
      </c>
      <c r="BP93" s="49" t="str">
        <f t="shared" si="70"/>
        <v>NL_PPCT_NUD_R30_</v>
      </c>
      <c r="BQ93" s="49" t="str">
        <f t="shared" si="70"/>
        <v>NL_PPCT_NUD_R30_</v>
      </c>
      <c r="BR93" s="49" t="str">
        <f t="shared" si="70"/>
        <v>NL_PPCT_NUD_R30_</v>
      </c>
      <c r="BS93" s="49" t="str">
        <f t="shared" si="70"/>
        <v>NL_PPCT_NUD_R30_</v>
      </c>
      <c r="BT93" s="49" t="str">
        <f t="shared" si="70"/>
        <v>NL_PPCT_NUD_R30_</v>
      </c>
      <c r="BU93" s="49" t="str">
        <f t="shared" si="70"/>
        <v>NL_PPCT_NUD_R30_</v>
      </c>
    </row>
    <row r="94" spans="1:73" x14ac:dyDescent="0.35">
      <c r="A94" s="12"/>
      <c r="B94" s="65" t="s">
        <v>429</v>
      </c>
      <c r="C94" s="49" t="str">
        <f t="shared" ref="C94:C99" si="71">"NL_PINTLOB_XXX_" &amp; $B94 &amp; "_" &amp; C$84</f>
        <v>NL_PINTLOB_XXX_R31_C1</v>
      </c>
      <c r="D94" s="49" t="str">
        <f t="shared" ref="D94:D99" si="72">"NL_PMAP_XXX_" &amp; $B94 &amp; "_" &amp; D$84</f>
        <v>NL_PMAP_XXX_R31_C2</v>
      </c>
      <c r="E94" s="49" t="str">
        <f t="shared" ref="E94:N99" si="73">"NL_PEXP_NET_" &amp; $B94 &amp; "_" &amp; E$84</f>
        <v>NL_PEXP_NET_R31_C3</v>
      </c>
      <c r="F94" s="49" t="str">
        <f t="shared" si="73"/>
        <v>NL_PEXP_NET_R31_C4</v>
      </c>
      <c r="G94" s="49" t="str">
        <f t="shared" si="73"/>
        <v>NL_PEXP_NET_R31_C5</v>
      </c>
      <c r="H94" s="49" t="str">
        <f t="shared" si="73"/>
        <v>NL_PEXP_NET_R31_C6</v>
      </c>
      <c r="I94" s="49" t="str">
        <f t="shared" ref="I94:I99" si="74">"NL_PLR_NET_" &amp; $B94 &amp; "_" &amp; I$84</f>
        <v>NL_PLR_NET_R31_C7</v>
      </c>
      <c r="J94" s="49" t="str">
        <f t="shared" si="73"/>
        <v>NL_PEXP_NET_R31_C8</v>
      </c>
      <c r="K94" s="49" t="str">
        <f t="shared" si="73"/>
        <v>NL_PEXP_NET_R31_C9</v>
      </c>
      <c r="L94" s="49" t="str">
        <f t="shared" si="73"/>
        <v>NL_PEXP_NET_R31_C10</v>
      </c>
      <c r="M94" s="49" t="str">
        <f t="shared" si="73"/>
        <v>NL_PEXP_NET_R31_C11</v>
      </c>
      <c r="N94" s="49" t="str">
        <f t="shared" si="73"/>
        <v>NL_PEXP_NET_R31_C12</v>
      </c>
      <c r="O94" s="115"/>
      <c r="P94" s="49" t="str">
        <f t="shared" si="52"/>
        <v>NL_PSCR_NET_R31_C14</v>
      </c>
      <c r="Q94" s="49" t="str">
        <f t="shared" si="64"/>
        <v>NL_PLR_NDI_R31_C15</v>
      </c>
      <c r="R94" s="49" t="str">
        <f t="shared" si="65"/>
        <v>NL_PSPR_NDI_R31_C16</v>
      </c>
      <c r="S94" s="49" t="str">
        <f t="shared" si="65"/>
        <v>NL_PSPR_NDI_R31_C17</v>
      </c>
      <c r="T94" s="49" t="str">
        <f t="shared" si="66"/>
        <v>NL_PPCT_NDI_R31_C18</v>
      </c>
      <c r="U94" s="49" t="str">
        <f t="shared" si="66"/>
        <v>NL_PPCT_NDI_R31_C19</v>
      </c>
      <c r="V94" s="49" t="str">
        <f t="shared" si="66"/>
        <v>NL_PPCT_NDI_R31_C20</v>
      </c>
      <c r="W94" s="49" t="str">
        <f t="shared" si="66"/>
        <v>NL_PPCT_NDI_R31_C21</v>
      </c>
      <c r="X94" s="49" t="str">
        <f t="shared" si="66"/>
        <v>NL_PPCT_NDI_R31_C22</v>
      </c>
      <c r="Y94" s="49" t="str">
        <f t="shared" si="66"/>
        <v>NL_PPCT_NDI_R31_C23</v>
      </c>
      <c r="Z94" s="49" t="str">
        <f t="shared" si="66"/>
        <v>NL_PPCT_NDI_R31_C24</v>
      </c>
      <c r="AA94" s="49" t="str">
        <f t="shared" si="66"/>
        <v>NL_PPCT_NDI_R31_C25</v>
      </c>
      <c r="AB94" s="49" t="str">
        <f t="shared" si="66"/>
        <v>NL_PPCT_NDI_R31_C26</v>
      </c>
      <c r="AC94" s="49" t="str">
        <f t="shared" si="66"/>
        <v>NL_PPCT_NDI_R31_C27</v>
      </c>
      <c r="AD94" s="49" t="str">
        <f t="shared" si="66"/>
        <v>NL_PPCT_NDI_R31_C28</v>
      </c>
      <c r="AE94" s="49" t="str">
        <f t="shared" si="66"/>
        <v>NL_PPCT_NDI_R31_C29</v>
      </c>
      <c r="AF94" s="49" t="str">
        <f t="shared" si="66"/>
        <v>NL_PPCT_NDI_R31_C30</v>
      </c>
      <c r="AG94" s="49" t="str">
        <f t="shared" si="66"/>
        <v>NL_PPCT_NDI_R31_C31</v>
      </c>
      <c r="AH94" s="49" t="str">
        <f t="shared" si="66"/>
        <v>NL_PPCT_NDI_R31_C32</v>
      </c>
      <c r="AI94" s="49" t="str">
        <f t="shared" si="66"/>
        <v>NL_PPCT_NDI_R31_C33</v>
      </c>
      <c r="AJ94" s="49" t="str">
        <f t="shared" si="67"/>
        <v>NL_PPCT_NDI_R31_C34</v>
      </c>
      <c r="AK94" s="49" t="str">
        <f t="shared" si="67"/>
        <v>NL_PPCT_NDI_R31_C35</v>
      </c>
      <c r="AL94" s="49" t="str">
        <f t="shared" si="67"/>
        <v>NL_PPCT_NDI_R31_C36</v>
      </c>
      <c r="AM94" s="49" t="str">
        <f t="shared" si="67"/>
        <v>NL_PPCT_NDI_R31_C37</v>
      </c>
      <c r="AN94" s="49" t="str">
        <f t="shared" si="67"/>
        <v>NL_PPCT_NDI_R31_C38</v>
      </c>
      <c r="AO94" s="49" t="str">
        <f t="shared" si="67"/>
        <v>NL_PPCT_NDI_R31_C39</v>
      </c>
      <c r="AP94" s="49" t="str">
        <f t="shared" si="67"/>
        <v>NL_PPCT_NDI_R31_C40</v>
      </c>
      <c r="AQ94" s="49" t="str">
        <f t="shared" si="67"/>
        <v>NL_PPCT_NDI_R31_C41</v>
      </c>
      <c r="AR94" s="49" t="str">
        <f t="shared" si="67"/>
        <v>NL_PPCT_NDI_R31_C42</v>
      </c>
      <c r="AS94" s="49" t="str">
        <f t="shared" si="67"/>
        <v>NL_PPCT_NDI_R31_C43</v>
      </c>
      <c r="AT94" s="49" t="str">
        <f t="shared" si="68"/>
        <v>NL_PSPR_NUD_R31_</v>
      </c>
      <c r="AU94" s="49" t="str">
        <f t="shared" si="68"/>
        <v>NL_PSPR_NUD_R31_</v>
      </c>
      <c r="AV94" s="49" t="str">
        <f t="shared" si="69"/>
        <v>NL_PPCT_NUD_R31_</v>
      </c>
      <c r="AW94" s="49" t="str">
        <f t="shared" si="69"/>
        <v>NL_PPCT_NUD_R31_</v>
      </c>
      <c r="AX94" s="49" t="str">
        <f t="shared" si="69"/>
        <v>NL_PPCT_NUD_R31_</v>
      </c>
      <c r="AY94" s="49" t="str">
        <f t="shared" si="69"/>
        <v>NL_PPCT_NUD_R31_</v>
      </c>
      <c r="AZ94" s="49" t="str">
        <f t="shared" si="69"/>
        <v>NL_PPCT_NUD_R31_</v>
      </c>
      <c r="BA94" s="49" t="str">
        <f t="shared" si="69"/>
        <v>NL_PPCT_NUD_R31_</v>
      </c>
      <c r="BB94" s="49" t="str">
        <f t="shared" si="69"/>
        <v>NL_PPCT_NUD_R31_</v>
      </c>
      <c r="BC94" s="49" t="str">
        <f t="shared" si="69"/>
        <v>NL_PPCT_NUD_R31_</v>
      </c>
      <c r="BD94" s="49" t="str">
        <f t="shared" si="69"/>
        <v>NL_PPCT_NUD_R31_</v>
      </c>
      <c r="BE94" s="49" t="str">
        <f t="shared" si="69"/>
        <v>NL_PPCT_NUD_R31_</v>
      </c>
      <c r="BF94" s="49" t="str">
        <f t="shared" si="69"/>
        <v>NL_PPCT_NUD_R31_</v>
      </c>
      <c r="BG94" s="49" t="str">
        <f t="shared" si="69"/>
        <v>NL_PPCT_NUD_R31_</v>
      </c>
      <c r="BH94" s="49" t="str">
        <f t="shared" si="69"/>
        <v>NL_PPCT_NUD_R31_</v>
      </c>
      <c r="BI94" s="49" t="str">
        <f t="shared" si="69"/>
        <v>NL_PPCT_NUD_R31_</v>
      </c>
      <c r="BJ94" s="49" t="str">
        <f t="shared" si="69"/>
        <v>NL_PPCT_NUD_R31_</v>
      </c>
      <c r="BK94" s="49" t="str">
        <f t="shared" si="69"/>
        <v>NL_PPCT_NUD_R31_</v>
      </c>
      <c r="BL94" s="49" t="str">
        <f t="shared" si="70"/>
        <v>NL_PPCT_NUD_R31_</v>
      </c>
      <c r="BM94" s="49" t="str">
        <f t="shared" si="70"/>
        <v>NL_PPCT_NUD_R31_</v>
      </c>
      <c r="BN94" s="49" t="str">
        <f t="shared" si="70"/>
        <v>NL_PPCT_NUD_R31_</v>
      </c>
      <c r="BO94" s="49" t="str">
        <f t="shared" si="70"/>
        <v>NL_PPCT_NUD_R31_</v>
      </c>
      <c r="BP94" s="49" t="str">
        <f t="shared" si="70"/>
        <v>NL_PPCT_NUD_R31_</v>
      </c>
      <c r="BQ94" s="49" t="str">
        <f t="shared" si="70"/>
        <v>NL_PPCT_NUD_R31_</v>
      </c>
      <c r="BR94" s="49" t="str">
        <f t="shared" si="70"/>
        <v>NL_PPCT_NUD_R31_</v>
      </c>
      <c r="BS94" s="49" t="str">
        <f t="shared" si="70"/>
        <v>NL_PPCT_NUD_R31_</v>
      </c>
      <c r="BT94" s="49" t="str">
        <f t="shared" si="70"/>
        <v>NL_PPCT_NUD_R31_</v>
      </c>
      <c r="BU94" s="49" t="str">
        <f t="shared" si="70"/>
        <v>NL_PPCT_NUD_R31_</v>
      </c>
    </row>
    <row r="95" spans="1:73" x14ac:dyDescent="0.35">
      <c r="A95" s="12"/>
      <c r="B95" s="65" t="s">
        <v>430</v>
      </c>
      <c r="C95" s="49" t="str">
        <f t="shared" si="71"/>
        <v>NL_PINTLOB_XXX_R32_C1</v>
      </c>
      <c r="D95" s="49" t="str">
        <f t="shared" si="72"/>
        <v>NL_PMAP_XXX_R32_C2</v>
      </c>
      <c r="E95" s="49" t="str">
        <f t="shared" si="73"/>
        <v>NL_PEXP_NET_R32_C3</v>
      </c>
      <c r="F95" s="49" t="str">
        <f t="shared" si="73"/>
        <v>NL_PEXP_NET_R32_C4</v>
      </c>
      <c r="G95" s="49" t="str">
        <f t="shared" si="73"/>
        <v>NL_PEXP_NET_R32_C5</v>
      </c>
      <c r="H95" s="49" t="str">
        <f t="shared" si="73"/>
        <v>NL_PEXP_NET_R32_C6</v>
      </c>
      <c r="I95" s="49" t="str">
        <f t="shared" si="74"/>
        <v>NL_PLR_NET_R32_C7</v>
      </c>
      <c r="J95" s="49" t="str">
        <f t="shared" si="73"/>
        <v>NL_PEXP_NET_R32_C8</v>
      </c>
      <c r="K95" s="49" t="str">
        <f t="shared" si="73"/>
        <v>NL_PEXP_NET_R32_C9</v>
      </c>
      <c r="L95" s="49" t="str">
        <f t="shared" si="73"/>
        <v>NL_PEXP_NET_R32_C10</v>
      </c>
      <c r="M95" s="49" t="str">
        <f t="shared" si="73"/>
        <v>NL_PEXP_NET_R32_C11</v>
      </c>
      <c r="N95" s="49" t="str">
        <f t="shared" si="73"/>
        <v>NL_PEXP_NET_R32_C12</v>
      </c>
      <c r="O95" s="115"/>
      <c r="P95" s="49" t="str">
        <f t="shared" si="52"/>
        <v>NL_PSCR_NET_R32_C14</v>
      </c>
      <c r="Q95" s="49" t="str">
        <f t="shared" si="64"/>
        <v>NL_PLR_NDI_R32_C15</v>
      </c>
      <c r="R95" s="49" t="str">
        <f t="shared" si="65"/>
        <v>NL_PSPR_NDI_R32_C16</v>
      </c>
      <c r="S95" s="49" t="str">
        <f t="shared" si="65"/>
        <v>NL_PSPR_NDI_R32_C17</v>
      </c>
      <c r="T95" s="49" t="str">
        <f t="shared" si="66"/>
        <v>NL_PPCT_NDI_R32_C18</v>
      </c>
      <c r="U95" s="49" t="str">
        <f t="shared" si="66"/>
        <v>NL_PPCT_NDI_R32_C19</v>
      </c>
      <c r="V95" s="49" t="str">
        <f t="shared" si="66"/>
        <v>NL_PPCT_NDI_R32_C20</v>
      </c>
      <c r="W95" s="49" t="str">
        <f t="shared" si="66"/>
        <v>NL_PPCT_NDI_R32_C21</v>
      </c>
      <c r="X95" s="49" t="str">
        <f t="shared" si="66"/>
        <v>NL_PPCT_NDI_R32_C22</v>
      </c>
      <c r="Y95" s="49" t="str">
        <f t="shared" si="66"/>
        <v>NL_PPCT_NDI_R32_C23</v>
      </c>
      <c r="Z95" s="49" t="str">
        <f t="shared" si="66"/>
        <v>NL_PPCT_NDI_R32_C24</v>
      </c>
      <c r="AA95" s="49" t="str">
        <f t="shared" si="66"/>
        <v>NL_PPCT_NDI_R32_C25</v>
      </c>
      <c r="AB95" s="49" t="str">
        <f t="shared" si="66"/>
        <v>NL_PPCT_NDI_R32_C26</v>
      </c>
      <c r="AC95" s="49" t="str">
        <f t="shared" si="66"/>
        <v>NL_PPCT_NDI_R32_C27</v>
      </c>
      <c r="AD95" s="49" t="str">
        <f t="shared" si="66"/>
        <v>NL_PPCT_NDI_R32_C28</v>
      </c>
      <c r="AE95" s="49" t="str">
        <f t="shared" si="66"/>
        <v>NL_PPCT_NDI_R32_C29</v>
      </c>
      <c r="AF95" s="49" t="str">
        <f t="shared" si="66"/>
        <v>NL_PPCT_NDI_R32_C30</v>
      </c>
      <c r="AG95" s="49" t="str">
        <f t="shared" si="66"/>
        <v>NL_PPCT_NDI_R32_C31</v>
      </c>
      <c r="AH95" s="49" t="str">
        <f t="shared" si="66"/>
        <v>NL_PPCT_NDI_R32_C32</v>
      </c>
      <c r="AI95" s="49" t="str">
        <f t="shared" si="66"/>
        <v>NL_PPCT_NDI_R32_C33</v>
      </c>
      <c r="AJ95" s="49" t="str">
        <f t="shared" si="67"/>
        <v>NL_PPCT_NDI_R32_C34</v>
      </c>
      <c r="AK95" s="49" t="str">
        <f t="shared" si="67"/>
        <v>NL_PPCT_NDI_R32_C35</v>
      </c>
      <c r="AL95" s="49" t="str">
        <f t="shared" si="67"/>
        <v>NL_PPCT_NDI_R32_C36</v>
      </c>
      <c r="AM95" s="49" t="str">
        <f t="shared" si="67"/>
        <v>NL_PPCT_NDI_R32_C37</v>
      </c>
      <c r="AN95" s="49" t="str">
        <f t="shared" si="67"/>
        <v>NL_PPCT_NDI_R32_C38</v>
      </c>
      <c r="AO95" s="49" t="str">
        <f t="shared" si="67"/>
        <v>NL_PPCT_NDI_R32_C39</v>
      </c>
      <c r="AP95" s="49" t="str">
        <f t="shared" si="67"/>
        <v>NL_PPCT_NDI_R32_C40</v>
      </c>
      <c r="AQ95" s="49" t="str">
        <f t="shared" si="67"/>
        <v>NL_PPCT_NDI_R32_C41</v>
      </c>
      <c r="AR95" s="49" t="str">
        <f t="shared" si="67"/>
        <v>NL_PPCT_NDI_R32_C42</v>
      </c>
      <c r="AS95" s="49" t="str">
        <f t="shared" si="67"/>
        <v>NL_PPCT_NDI_R32_C43</v>
      </c>
      <c r="AT95" s="49" t="str">
        <f t="shared" si="68"/>
        <v>NL_PSPR_NUD_R32_</v>
      </c>
      <c r="AU95" s="49" t="str">
        <f t="shared" si="68"/>
        <v>NL_PSPR_NUD_R32_</v>
      </c>
      <c r="AV95" s="49" t="str">
        <f t="shared" si="69"/>
        <v>NL_PPCT_NUD_R32_</v>
      </c>
      <c r="AW95" s="49" t="str">
        <f t="shared" si="69"/>
        <v>NL_PPCT_NUD_R32_</v>
      </c>
      <c r="AX95" s="49" t="str">
        <f t="shared" si="69"/>
        <v>NL_PPCT_NUD_R32_</v>
      </c>
      <c r="AY95" s="49" t="str">
        <f t="shared" si="69"/>
        <v>NL_PPCT_NUD_R32_</v>
      </c>
      <c r="AZ95" s="49" t="str">
        <f t="shared" si="69"/>
        <v>NL_PPCT_NUD_R32_</v>
      </c>
      <c r="BA95" s="49" t="str">
        <f t="shared" si="69"/>
        <v>NL_PPCT_NUD_R32_</v>
      </c>
      <c r="BB95" s="49" t="str">
        <f t="shared" si="69"/>
        <v>NL_PPCT_NUD_R32_</v>
      </c>
      <c r="BC95" s="49" t="str">
        <f t="shared" si="69"/>
        <v>NL_PPCT_NUD_R32_</v>
      </c>
      <c r="BD95" s="49" t="str">
        <f t="shared" si="69"/>
        <v>NL_PPCT_NUD_R32_</v>
      </c>
      <c r="BE95" s="49" t="str">
        <f t="shared" si="69"/>
        <v>NL_PPCT_NUD_R32_</v>
      </c>
      <c r="BF95" s="49" t="str">
        <f t="shared" si="69"/>
        <v>NL_PPCT_NUD_R32_</v>
      </c>
      <c r="BG95" s="49" t="str">
        <f t="shared" si="69"/>
        <v>NL_PPCT_NUD_R32_</v>
      </c>
      <c r="BH95" s="49" t="str">
        <f t="shared" si="69"/>
        <v>NL_PPCT_NUD_R32_</v>
      </c>
      <c r="BI95" s="49" t="str">
        <f t="shared" si="69"/>
        <v>NL_PPCT_NUD_R32_</v>
      </c>
      <c r="BJ95" s="49" t="str">
        <f t="shared" si="69"/>
        <v>NL_PPCT_NUD_R32_</v>
      </c>
      <c r="BK95" s="49" t="str">
        <f t="shared" si="69"/>
        <v>NL_PPCT_NUD_R32_</v>
      </c>
      <c r="BL95" s="49" t="str">
        <f t="shared" si="70"/>
        <v>NL_PPCT_NUD_R32_</v>
      </c>
      <c r="BM95" s="49" t="str">
        <f t="shared" si="70"/>
        <v>NL_PPCT_NUD_R32_</v>
      </c>
      <c r="BN95" s="49" t="str">
        <f t="shared" si="70"/>
        <v>NL_PPCT_NUD_R32_</v>
      </c>
      <c r="BO95" s="49" t="str">
        <f t="shared" si="70"/>
        <v>NL_PPCT_NUD_R32_</v>
      </c>
      <c r="BP95" s="49" t="str">
        <f t="shared" si="70"/>
        <v>NL_PPCT_NUD_R32_</v>
      </c>
      <c r="BQ95" s="49" t="str">
        <f t="shared" si="70"/>
        <v>NL_PPCT_NUD_R32_</v>
      </c>
      <c r="BR95" s="49" t="str">
        <f t="shared" si="70"/>
        <v>NL_PPCT_NUD_R32_</v>
      </c>
      <c r="BS95" s="49" t="str">
        <f t="shared" si="70"/>
        <v>NL_PPCT_NUD_R32_</v>
      </c>
      <c r="BT95" s="49" t="str">
        <f t="shared" si="70"/>
        <v>NL_PPCT_NUD_R32_</v>
      </c>
      <c r="BU95" s="49" t="str">
        <f t="shared" si="70"/>
        <v>NL_PPCT_NUD_R32_</v>
      </c>
    </row>
    <row r="96" spans="1:73" x14ac:dyDescent="0.35">
      <c r="A96" s="12"/>
      <c r="B96" s="65" t="s">
        <v>431</v>
      </c>
      <c r="C96" s="49" t="str">
        <f t="shared" si="71"/>
        <v>NL_PINTLOB_XXX_R33_C1</v>
      </c>
      <c r="D96" s="49" t="str">
        <f t="shared" si="72"/>
        <v>NL_PMAP_XXX_R33_C2</v>
      </c>
      <c r="E96" s="49" t="str">
        <f t="shared" si="73"/>
        <v>NL_PEXP_NET_R33_C3</v>
      </c>
      <c r="F96" s="49" t="str">
        <f t="shared" si="73"/>
        <v>NL_PEXP_NET_R33_C4</v>
      </c>
      <c r="G96" s="49" t="str">
        <f t="shared" si="73"/>
        <v>NL_PEXP_NET_R33_C5</v>
      </c>
      <c r="H96" s="49" t="str">
        <f t="shared" si="73"/>
        <v>NL_PEXP_NET_R33_C6</v>
      </c>
      <c r="I96" s="49" t="str">
        <f t="shared" si="74"/>
        <v>NL_PLR_NET_R33_C7</v>
      </c>
      <c r="J96" s="49" t="str">
        <f t="shared" si="73"/>
        <v>NL_PEXP_NET_R33_C8</v>
      </c>
      <c r="K96" s="49" t="str">
        <f t="shared" si="73"/>
        <v>NL_PEXP_NET_R33_C9</v>
      </c>
      <c r="L96" s="49" t="str">
        <f t="shared" si="73"/>
        <v>NL_PEXP_NET_R33_C10</v>
      </c>
      <c r="M96" s="49" t="str">
        <f t="shared" si="73"/>
        <v>NL_PEXP_NET_R33_C11</v>
      </c>
      <c r="N96" s="49" t="str">
        <f t="shared" si="73"/>
        <v>NL_PEXP_NET_R33_C12</v>
      </c>
      <c r="O96" s="115"/>
      <c r="P96" s="49" t="str">
        <f t="shared" si="52"/>
        <v>NL_PSCR_NET_R33_C14</v>
      </c>
      <c r="Q96" s="49" t="str">
        <f t="shared" si="64"/>
        <v>NL_PLR_NDI_R33_C15</v>
      </c>
      <c r="R96" s="49" t="str">
        <f t="shared" si="65"/>
        <v>NL_PSPR_NDI_R33_C16</v>
      </c>
      <c r="S96" s="49" t="str">
        <f t="shared" si="65"/>
        <v>NL_PSPR_NDI_R33_C17</v>
      </c>
      <c r="T96" s="49" t="str">
        <f t="shared" si="66"/>
        <v>NL_PPCT_NDI_R33_C18</v>
      </c>
      <c r="U96" s="49" t="str">
        <f t="shared" si="66"/>
        <v>NL_PPCT_NDI_R33_C19</v>
      </c>
      <c r="V96" s="49" t="str">
        <f t="shared" si="66"/>
        <v>NL_PPCT_NDI_R33_C20</v>
      </c>
      <c r="W96" s="49" t="str">
        <f t="shared" si="66"/>
        <v>NL_PPCT_NDI_R33_C21</v>
      </c>
      <c r="X96" s="49" t="str">
        <f t="shared" si="66"/>
        <v>NL_PPCT_NDI_R33_C22</v>
      </c>
      <c r="Y96" s="49" t="str">
        <f t="shared" si="66"/>
        <v>NL_PPCT_NDI_R33_C23</v>
      </c>
      <c r="Z96" s="49" t="str">
        <f t="shared" si="66"/>
        <v>NL_PPCT_NDI_R33_C24</v>
      </c>
      <c r="AA96" s="49" t="str">
        <f t="shared" si="66"/>
        <v>NL_PPCT_NDI_R33_C25</v>
      </c>
      <c r="AB96" s="49" t="str">
        <f t="shared" si="66"/>
        <v>NL_PPCT_NDI_R33_C26</v>
      </c>
      <c r="AC96" s="49" t="str">
        <f t="shared" si="66"/>
        <v>NL_PPCT_NDI_R33_C27</v>
      </c>
      <c r="AD96" s="49" t="str">
        <f t="shared" si="66"/>
        <v>NL_PPCT_NDI_R33_C28</v>
      </c>
      <c r="AE96" s="49" t="str">
        <f t="shared" si="66"/>
        <v>NL_PPCT_NDI_R33_C29</v>
      </c>
      <c r="AF96" s="49" t="str">
        <f t="shared" si="66"/>
        <v>NL_PPCT_NDI_R33_C30</v>
      </c>
      <c r="AG96" s="49" t="str">
        <f t="shared" si="66"/>
        <v>NL_PPCT_NDI_R33_C31</v>
      </c>
      <c r="AH96" s="49" t="str">
        <f t="shared" si="66"/>
        <v>NL_PPCT_NDI_R33_C32</v>
      </c>
      <c r="AI96" s="49" t="str">
        <f t="shared" si="66"/>
        <v>NL_PPCT_NDI_R33_C33</v>
      </c>
      <c r="AJ96" s="49" t="str">
        <f t="shared" si="67"/>
        <v>NL_PPCT_NDI_R33_C34</v>
      </c>
      <c r="AK96" s="49" t="str">
        <f t="shared" si="67"/>
        <v>NL_PPCT_NDI_R33_C35</v>
      </c>
      <c r="AL96" s="49" t="str">
        <f t="shared" si="67"/>
        <v>NL_PPCT_NDI_R33_C36</v>
      </c>
      <c r="AM96" s="49" t="str">
        <f t="shared" si="67"/>
        <v>NL_PPCT_NDI_R33_C37</v>
      </c>
      <c r="AN96" s="49" t="str">
        <f t="shared" si="67"/>
        <v>NL_PPCT_NDI_R33_C38</v>
      </c>
      <c r="AO96" s="49" t="str">
        <f t="shared" si="67"/>
        <v>NL_PPCT_NDI_R33_C39</v>
      </c>
      <c r="AP96" s="49" t="str">
        <f t="shared" si="67"/>
        <v>NL_PPCT_NDI_R33_C40</v>
      </c>
      <c r="AQ96" s="49" t="str">
        <f t="shared" si="67"/>
        <v>NL_PPCT_NDI_R33_C41</v>
      </c>
      <c r="AR96" s="49" t="str">
        <f t="shared" si="67"/>
        <v>NL_PPCT_NDI_R33_C42</v>
      </c>
      <c r="AS96" s="49" t="str">
        <f t="shared" si="67"/>
        <v>NL_PPCT_NDI_R33_C43</v>
      </c>
      <c r="AT96" s="49" t="str">
        <f t="shared" si="68"/>
        <v>NL_PSPR_NUD_R33_</v>
      </c>
      <c r="AU96" s="49" t="str">
        <f t="shared" si="68"/>
        <v>NL_PSPR_NUD_R33_</v>
      </c>
      <c r="AV96" s="49" t="str">
        <f t="shared" si="69"/>
        <v>NL_PPCT_NUD_R33_</v>
      </c>
      <c r="AW96" s="49" t="str">
        <f t="shared" si="69"/>
        <v>NL_PPCT_NUD_R33_</v>
      </c>
      <c r="AX96" s="49" t="str">
        <f t="shared" si="69"/>
        <v>NL_PPCT_NUD_R33_</v>
      </c>
      <c r="AY96" s="49" t="str">
        <f t="shared" si="69"/>
        <v>NL_PPCT_NUD_R33_</v>
      </c>
      <c r="AZ96" s="49" t="str">
        <f t="shared" si="69"/>
        <v>NL_PPCT_NUD_R33_</v>
      </c>
      <c r="BA96" s="49" t="str">
        <f t="shared" si="69"/>
        <v>NL_PPCT_NUD_R33_</v>
      </c>
      <c r="BB96" s="49" t="str">
        <f t="shared" si="69"/>
        <v>NL_PPCT_NUD_R33_</v>
      </c>
      <c r="BC96" s="49" t="str">
        <f t="shared" si="69"/>
        <v>NL_PPCT_NUD_R33_</v>
      </c>
      <c r="BD96" s="49" t="str">
        <f t="shared" si="69"/>
        <v>NL_PPCT_NUD_R33_</v>
      </c>
      <c r="BE96" s="49" t="str">
        <f t="shared" si="69"/>
        <v>NL_PPCT_NUD_R33_</v>
      </c>
      <c r="BF96" s="49" t="str">
        <f t="shared" si="69"/>
        <v>NL_PPCT_NUD_R33_</v>
      </c>
      <c r="BG96" s="49" t="str">
        <f t="shared" si="69"/>
        <v>NL_PPCT_NUD_R33_</v>
      </c>
      <c r="BH96" s="49" t="str">
        <f t="shared" si="69"/>
        <v>NL_PPCT_NUD_R33_</v>
      </c>
      <c r="BI96" s="49" t="str">
        <f t="shared" si="69"/>
        <v>NL_PPCT_NUD_R33_</v>
      </c>
      <c r="BJ96" s="49" t="str">
        <f t="shared" si="69"/>
        <v>NL_PPCT_NUD_R33_</v>
      </c>
      <c r="BK96" s="49" t="str">
        <f t="shared" si="69"/>
        <v>NL_PPCT_NUD_R33_</v>
      </c>
      <c r="BL96" s="49" t="str">
        <f t="shared" si="70"/>
        <v>NL_PPCT_NUD_R33_</v>
      </c>
      <c r="BM96" s="49" t="str">
        <f t="shared" si="70"/>
        <v>NL_PPCT_NUD_R33_</v>
      </c>
      <c r="BN96" s="49" t="str">
        <f t="shared" si="70"/>
        <v>NL_PPCT_NUD_R33_</v>
      </c>
      <c r="BO96" s="49" t="str">
        <f t="shared" si="70"/>
        <v>NL_PPCT_NUD_R33_</v>
      </c>
      <c r="BP96" s="49" t="str">
        <f t="shared" si="70"/>
        <v>NL_PPCT_NUD_R33_</v>
      </c>
      <c r="BQ96" s="49" t="str">
        <f t="shared" si="70"/>
        <v>NL_PPCT_NUD_R33_</v>
      </c>
      <c r="BR96" s="49" t="str">
        <f t="shared" si="70"/>
        <v>NL_PPCT_NUD_R33_</v>
      </c>
      <c r="BS96" s="49" t="str">
        <f t="shared" si="70"/>
        <v>NL_PPCT_NUD_R33_</v>
      </c>
      <c r="BT96" s="49" t="str">
        <f t="shared" si="70"/>
        <v>NL_PPCT_NUD_R33_</v>
      </c>
      <c r="BU96" s="49" t="str">
        <f t="shared" si="70"/>
        <v>NL_PPCT_NUD_R33_</v>
      </c>
    </row>
    <row r="97" spans="1:73" x14ac:dyDescent="0.35">
      <c r="B97" s="65" t="s">
        <v>35</v>
      </c>
      <c r="C97" s="49" t="str">
        <f t="shared" si="71"/>
        <v>NL_PINTLOB_XXX_._C1</v>
      </c>
      <c r="D97" s="49" t="str">
        <f t="shared" si="72"/>
        <v>NL_PMAP_XXX_._C2</v>
      </c>
      <c r="E97" s="49" t="str">
        <f t="shared" si="73"/>
        <v>NL_PEXP_NET_._C3</v>
      </c>
      <c r="F97" s="49" t="str">
        <f t="shared" si="73"/>
        <v>NL_PEXP_NET_._C4</v>
      </c>
      <c r="G97" s="49" t="str">
        <f t="shared" si="73"/>
        <v>NL_PEXP_NET_._C5</v>
      </c>
      <c r="H97" s="49" t="str">
        <f t="shared" si="73"/>
        <v>NL_PEXP_NET_._C6</v>
      </c>
      <c r="I97" s="49" t="str">
        <f t="shared" si="74"/>
        <v>NL_PLR_NET_._C7</v>
      </c>
      <c r="J97" s="49" t="str">
        <f t="shared" si="73"/>
        <v>NL_PEXP_NET_._C8</v>
      </c>
      <c r="K97" s="49" t="str">
        <f t="shared" si="73"/>
        <v>NL_PEXP_NET_._C9</v>
      </c>
      <c r="L97" s="49" t="str">
        <f t="shared" si="73"/>
        <v>NL_PEXP_NET_._C10</v>
      </c>
      <c r="M97" s="49" t="str">
        <f t="shared" si="73"/>
        <v>NL_PEXP_NET_._C11</v>
      </c>
      <c r="N97" s="49" t="str">
        <f t="shared" si="73"/>
        <v>NL_PEXP_NET_._C12</v>
      </c>
      <c r="O97" s="115"/>
      <c r="P97" s="49" t="str">
        <f t="shared" si="52"/>
        <v>NL_PSCR_NET_._C14</v>
      </c>
      <c r="Q97" s="49" t="str">
        <f t="shared" si="64"/>
        <v>NL_PLR_NDI_._C15</v>
      </c>
      <c r="R97" s="49" t="str">
        <f t="shared" si="65"/>
        <v>NL_PSPR_NDI_._C16</v>
      </c>
      <c r="S97" s="49" t="str">
        <f t="shared" si="65"/>
        <v>NL_PSPR_NDI_._C17</v>
      </c>
      <c r="T97" s="49" t="str">
        <f t="shared" si="66"/>
        <v>NL_PPCT_NDI_._C18</v>
      </c>
      <c r="U97" s="49" t="str">
        <f t="shared" si="66"/>
        <v>NL_PPCT_NDI_._C19</v>
      </c>
      <c r="V97" s="49" t="str">
        <f t="shared" si="66"/>
        <v>NL_PPCT_NDI_._C20</v>
      </c>
      <c r="W97" s="49" t="str">
        <f t="shared" si="66"/>
        <v>NL_PPCT_NDI_._C21</v>
      </c>
      <c r="X97" s="49" t="str">
        <f t="shared" si="66"/>
        <v>NL_PPCT_NDI_._C22</v>
      </c>
      <c r="Y97" s="49" t="str">
        <f t="shared" si="66"/>
        <v>NL_PPCT_NDI_._C23</v>
      </c>
      <c r="Z97" s="49" t="str">
        <f t="shared" si="66"/>
        <v>NL_PPCT_NDI_._C24</v>
      </c>
      <c r="AA97" s="49" t="str">
        <f t="shared" si="66"/>
        <v>NL_PPCT_NDI_._C25</v>
      </c>
      <c r="AB97" s="49" t="str">
        <f t="shared" si="66"/>
        <v>NL_PPCT_NDI_._C26</v>
      </c>
      <c r="AC97" s="49" t="str">
        <f t="shared" si="66"/>
        <v>NL_PPCT_NDI_._C27</v>
      </c>
      <c r="AD97" s="49" t="str">
        <f t="shared" si="66"/>
        <v>NL_PPCT_NDI_._C28</v>
      </c>
      <c r="AE97" s="49" t="str">
        <f t="shared" si="66"/>
        <v>NL_PPCT_NDI_._C29</v>
      </c>
      <c r="AF97" s="49" t="str">
        <f t="shared" si="66"/>
        <v>NL_PPCT_NDI_._C30</v>
      </c>
      <c r="AG97" s="49" t="str">
        <f t="shared" si="66"/>
        <v>NL_PPCT_NDI_._C31</v>
      </c>
      <c r="AH97" s="49" t="str">
        <f t="shared" si="66"/>
        <v>NL_PPCT_NDI_._C32</v>
      </c>
      <c r="AI97" s="49" t="str">
        <f t="shared" si="66"/>
        <v>NL_PPCT_NDI_._C33</v>
      </c>
      <c r="AJ97" s="49" t="str">
        <f t="shared" si="67"/>
        <v>NL_PPCT_NDI_._C34</v>
      </c>
      <c r="AK97" s="49" t="str">
        <f t="shared" si="67"/>
        <v>NL_PPCT_NDI_._C35</v>
      </c>
      <c r="AL97" s="49" t="str">
        <f t="shared" si="67"/>
        <v>NL_PPCT_NDI_._C36</v>
      </c>
      <c r="AM97" s="49" t="str">
        <f t="shared" si="67"/>
        <v>NL_PPCT_NDI_._C37</v>
      </c>
      <c r="AN97" s="49" t="str">
        <f t="shared" si="67"/>
        <v>NL_PPCT_NDI_._C38</v>
      </c>
      <c r="AO97" s="49" t="str">
        <f t="shared" si="67"/>
        <v>NL_PPCT_NDI_._C39</v>
      </c>
      <c r="AP97" s="49" t="str">
        <f t="shared" si="67"/>
        <v>NL_PPCT_NDI_._C40</v>
      </c>
      <c r="AQ97" s="49" t="str">
        <f t="shared" si="67"/>
        <v>NL_PPCT_NDI_._C41</v>
      </c>
      <c r="AR97" s="49" t="str">
        <f t="shared" si="67"/>
        <v>NL_PPCT_NDI_._C42</v>
      </c>
      <c r="AS97" s="49" t="str">
        <f t="shared" si="67"/>
        <v>NL_PPCT_NDI_._C43</v>
      </c>
      <c r="AT97" s="49" t="str">
        <f t="shared" si="68"/>
        <v>NL_PSPR_NUD_._</v>
      </c>
      <c r="AU97" s="49" t="str">
        <f t="shared" si="68"/>
        <v>NL_PSPR_NUD_._</v>
      </c>
      <c r="AV97" s="49" t="str">
        <f t="shared" si="69"/>
        <v>NL_PPCT_NUD_._</v>
      </c>
      <c r="AW97" s="49" t="str">
        <f t="shared" si="69"/>
        <v>NL_PPCT_NUD_._</v>
      </c>
      <c r="AX97" s="49" t="str">
        <f t="shared" si="69"/>
        <v>NL_PPCT_NUD_._</v>
      </c>
      <c r="AY97" s="49" t="str">
        <f t="shared" si="69"/>
        <v>NL_PPCT_NUD_._</v>
      </c>
      <c r="AZ97" s="49" t="str">
        <f t="shared" si="69"/>
        <v>NL_PPCT_NUD_._</v>
      </c>
      <c r="BA97" s="49" t="str">
        <f t="shared" si="69"/>
        <v>NL_PPCT_NUD_._</v>
      </c>
      <c r="BB97" s="49" t="str">
        <f t="shared" si="69"/>
        <v>NL_PPCT_NUD_._</v>
      </c>
      <c r="BC97" s="49" t="str">
        <f t="shared" si="69"/>
        <v>NL_PPCT_NUD_._</v>
      </c>
      <c r="BD97" s="49" t="str">
        <f t="shared" si="69"/>
        <v>NL_PPCT_NUD_._</v>
      </c>
      <c r="BE97" s="49" t="str">
        <f t="shared" si="69"/>
        <v>NL_PPCT_NUD_._</v>
      </c>
      <c r="BF97" s="49" t="str">
        <f t="shared" si="69"/>
        <v>NL_PPCT_NUD_._</v>
      </c>
      <c r="BG97" s="49" t="str">
        <f t="shared" si="69"/>
        <v>NL_PPCT_NUD_._</v>
      </c>
      <c r="BH97" s="49" t="str">
        <f t="shared" si="69"/>
        <v>NL_PPCT_NUD_._</v>
      </c>
      <c r="BI97" s="49" t="str">
        <f t="shared" si="69"/>
        <v>NL_PPCT_NUD_._</v>
      </c>
      <c r="BJ97" s="49" t="str">
        <f t="shared" si="69"/>
        <v>NL_PPCT_NUD_._</v>
      </c>
      <c r="BK97" s="49" t="str">
        <f t="shared" si="69"/>
        <v>NL_PPCT_NUD_._</v>
      </c>
      <c r="BL97" s="49" t="str">
        <f t="shared" si="70"/>
        <v>NL_PPCT_NUD_._</v>
      </c>
      <c r="BM97" s="49" t="str">
        <f t="shared" si="70"/>
        <v>NL_PPCT_NUD_._</v>
      </c>
      <c r="BN97" s="49" t="str">
        <f t="shared" si="70"/>
        <v>NL_PPCT_NUD_._</v>
      </c>
      <c r="BO97" s="49" t="str">
        <f t="shared" si="70"/>
        <v>NL_PPCT_NUD_._</v>
      </c>
      <c r="BP97" s="49" t="str">
        <f t="shared" si="70"/>
        <v>NL_PPCT_NUD_._</v>
      </c>
      <c r="BQ97" s="49" t="str">
        <f t="shared" si="70"/>
        <v>NL_PPCT_NUD_._</v>
      </c>
      <c r="BR97" s="49" t="str">
        <f t="shared" si="70"/>
        <v>NL_PPCT_NUD_._</v>
      </c>
      <c r="BS97" s="49" t="str">
        <f t="shared" si="70"/>
        <v>NL_PPCT_NUD_._</v>
      </c>
      <c r="BT97" s="49" t="str">
        <f t="shared" si="70"/>
        <v>NL_PPCT_NUD_._</v>
      </c>
      <c r="BU97" s="49" t="str">
        <f t="shared" si="70"/>
        <v>NL_PPCT_NUD_._</v>
      </c>
    </row>
    <row r="98" spans="1:73" x14ac:dyDescent="0.35">
      <c r="B98" s="65" t="s">
        <v>35</v>
      </c>
      <c r="C98" s="49" t="str">
        <f t="shared" si="71"/>
        <v>NL_PINTLOB_XXX_._C1</v>
      </c>
      <c r="D98" s="49" t="str">
        <f t="shared" si="72"/>
        <v>NL_PMAP_XXX_._C2</v>
      </c>
      <c r="E98" s="49" t="str">
        <f>"NL_PEXP_NET_" &amp; $B98 &amp; "_" &amp; E$84</f>
        <v>NL_PEXP_NET_._C3</v>
      </c>
      <c r="F98" s="49" t="str">
        <f t="shared" si="73"/>
        <v>NL_PEXP_NET_._C4</v>
      </c>
      <c r="G98" s="49" t="str">
        <f t="shared" si="73"/>
        <v>NL_PEXP_NET_._C5</v>
      </c>
      <c r="H98" s="49" t="str">
        <f t="shared" si="73"/>
        <v>NL_PEXP_NET_._C6</v>
      </c>
      <c r="I98" s="49" t="str">
        <f t="shared" si="74"/>
        <v>NL_PLR_NET_._C7</v>
      </c>
      <c r="J98" s="49" t="str">
        <f t="shared" si="73"/>
        <v>NL_PEXP_NET_._C8</v>
      </c>
      <c r="K98" s="49" t="str">
        <f t="shared" si="73"/>
        <v>NL_PEXP_NET_._C9</v>
      </c>
      <c r="L98" s="49" t="str">
        <f t="shared" si="73"/>
        <v>NL_PEXP_NET_._C10</v>
      </c>
      <c r="M98" s="49" t="str">
        <f t="shared" si="73"/>
        <v>NL_PEXP_NET_._C11</v>
      </c>
      <c r="N98" s="49" t="str">
        <f t="shared" si="73"/>
        <v>NL_PEXP_NET_._C12</v>
      </c>
      <c r="O98" s="115"/>
      <c r="P98" s="49" t="str">
        <f t="shared" si="52"/>
        <v>NL_PSCR_NET_._C14</v>
      </c>
      <c r="Q98" s="49" t="str">
        <f t="shared" si="64"/>
        <v>NL_PLR_NDI_._C15</v>
      </c>
      <c r="R98" s="49" t="str">
        <f t="shared" si="65"/>
        <v>NL_PSPR_NDI_._C16</v>
      </c>
      <c r="S98" s="49" t="str">
        <f t="shared" si="65"/>
        <v>NL_PSPR_NDI_._C17</v>
      </c>
      <c r="T98" s="49" t="str">
        <f t="shared" si="66"/>
        <v>NL_PPCT_NDI_._C18</v>
      </c>
      <c r="U98" s="49" t="str">
        <f t="shared" si="66"/>
        <v>NL_PPCT_NDI_._C19</v>
      </c>
      <c r="V98" s="49" t="str">
        <f t="shared" si="66"/>
        <v>NL_PPCT_NDI_._C20</v>
      </c>
      <c r="W98" s="49" t="str">
        <f t="shared" si="66"/>
        <v>NL_PPCT_NDI_._C21</v>
      </c>
      <c r="X98" s="49" t="str">
        <f t="shared" si="66"/>
        <v>NL_PPCT_NDI_._C22</v>
      </c>
      <c r="Y98" s="49" t="str">
        <f t="shared" si="66"/>
        <v>NL_PPCT_NDI_._C23</v>
      </c>
      <c r="Z98" s="49" t="str">
        <f t="shared" si="66"/>
        <v>NL_PPCT_NDI_._C24</v>
      </c>
      <c r="AA98" s="49" t="str">
        <f t="shared" si="66"/>
        <v>NL_PPCT_NDI_._C25</v>
      </c>
      <c r="AB98" s="49" t="str">
        <f t="shared" si="66"/>
        <v>NL_PPCT_NDI_._C26</v>
      </c>
      <c r="AC98" s="49" t="str">
        <f t="shared" si="66"/>
        <v>NL_PPCT_NDI_._C27</v>
      </c>
      <c r="AD98" s="49" t="str">
        <f t="shared" si="66"/>
        <v>NL_PPCT_NDI_._C28</v>
      </c>
      <c r="AE98" s="49" t="str">
        <f t="shared" si="66"/>
        <v>NL_PPCT_NDI_._C29</v>
      </c>
      <c r="AF98" s="49" t="str">
        <f t="shared" si="66"/>
        <v>NL_PPCT_NDI_._C30</v>
      </c>
      <c r="AG98" s="49" t="str">
        <f t="shared" si="66"/>
        <v>NL_PPCT_NDI_._C31</v>
      </c>
      <c r="AH98" s="49" t="str">
        <f t="shared" si="66"/>
        <v>NL_PPCT_NDI_._C32</v>
      </c>
      <c r="AI98" s="49" t="str">
        <f t="shared" si="66"/>
        <v>NL_PPCT_NDI_._C33</v>
      </c>
      <c r="AJ98" s="49" t="str">
        <f t="shared" si="67"/>
        <v>NL_PPCT_NDI_._C34</v>
      </c>
      <c r="AK98" s="49" t="str">
        <f t="shared" si="67"/>
        <v>NL_PPCT_NDI_._C35</v>
      </c>
      <c r="AL98" s="49" t="str">
        <f t="shared" si="67"/>
        <v>NL_PPCT_NDI_._C36</v>
      </c>
      <c r="AM98" s="49" t="str">
        <f t="shared" si="67"/>
        <v>NL_PPCT_NDI_._C37</v>
      </c>
      <c r="AN98" s="49" t="str">
        <f t="shared" si="67"/>
        <v>NL_PPCT_NDI_._C38</v>
      </c>
      <c r="AO98" s="49" t="str">
        <f t="shared" si="67"/>
        <v>NL_PPCT_NDI_._C39</v>
      </c>
      <c r="AP98" s="49" t="str">
        <f t="shared" si="67"/>
        <v>NL_PPCT_NDI_._C40</v>
      </c>
      <c r="AQ98" s="49" t="str">
        <f t="shared" si="67"/>
        <v>NL_PPCT_NDI_._C41</v>
      </c>
      <c r="AR98" s="49" t="str">
        <f t="shared" si="67"/>
        <v>NL_PPCT_NDI_._C42</v>
      </c>
      <c r="AS98" s="49" t="str">
        <f t="shared" si="67"/>
        <v>NL_PPCT_NDI_._C43</v>
      </c>
      <c r="AT98" s="49" t="str">
        <f t="shared" si="68"/>
        <v>NL_PSPR_NUD_._</v>
      </c>
      <c r="AU98" s="49" t="str">
        <f t="shared" si="68"/>
        <v>NL_PSPR_NUD_._</v>
      </c>
      <c r="AV98" s="49" t="str">
        <f t="shared" si="69"/>
        <v>NL_PPCT_NUD_._</v>
      </c>
      <c r="AW98" s="49" t="str">
        <f t="shared" si="69"/>
        <v>NL_PPCT_NUD_._</v>
      </c>
      <c r="AX98" s="49" t="str">
        <f t="shared" si="69"/>
        <v>NL_PPCT_NUD_._</v>
      </c>
      <c r="AY98" s="49" t="str">
        <f t="shared" si="69"/>
        <v>NL_PPCT_NUD_._</v>
      </c>
      <c r="AZ98" s="49" t="str">
        <f t="shared" si="69"/>
        <v>NL_PPCT_NUD_._</v>
      </c>
      <c r="BA98" s="49" t="str">
        <f t="shared" si="69"/>
        <v>NL_PPCT_NUD_._</v>
      </c>
      <c r="BB98" s="49" t="str">
        <f t="shared" si="69"/>
        <v>NL_PPCT_NUD_._</v>
      </c>
      <c r="BC98" s="49" t="str">
        <f t="shared" si="69"/>
        <v>NL_PPCT_NUD_._</v>
      </c>
      <c r="BD98" s="49" t="str">
        <f t="shared" si="69"/>
        <v>NL_PPCT_NUD_._</v>
      </c>
      <c r="BE98" s="49" t="str">
        <f t="shared" si="69"/>
        <v>NL_PPCT_NUD_._</v>
      </c>
      <c r="BF98" s="49" t="str">
        <f t="shared" si="69"/>
        <v>NL_PPCT_NUD_._</v>
      </c>
      <c r="BG98" s="49" t="str">
        <f t="shared" si="69"/>
        <v>NL_PPCT_NUD_._</v>
      </c>
      <c r="BH98" s="49" t="str">
        <f t="shared" si="69"/>
        <v>NL_PPCT_NUD_._</v>
      </c>
      <c r="BI98" s="49" t="str">
        <f t="shared" si="69"/>
        <v>NL_PPCT_NUD_._</v>
      </c>
      <c r="BJ98" s="49" t="str">
        <f t="shared" si="69"/>
        <v>NL_PPCT_NUD_._</v>
      </c>
      <c r="BK98" s="49" t="str">
        <f t="shared" si="69"/>
        <v>NL_PPCT_NUD_._</v>
      </c>
      <c r="BL98" s="49" t="str">
        <f t="shared" si="70"/>
        <v>NL_PPCT_NUD_._</v>
      </c>
      <c r="BM98" s="49" t="str">
        <f t="shared" si="70"/>
        <v>NL_PPCT_NUD_._</v>
      </c>
      <c r="BN98" s="49" t="str">
        <f t="shared" si="70"/>
        <v>NL_PPCT_NUD_._</v>
      </c>
      <c r="BO98" s="49" t="str">
        <f t="shared" si="70"/>
        <v>NL_PPCT_NUD_._</v>
      </c>
      <c r="BP98" s="49" t="str">
        <f t="shared" si="70"/>
        <v>NL_PPCT_NUD_._</v>
      </c>
      <c r="BQ98" s="49" t="str">
        <f t="shared" si="70"/>
        <v>NL_PPCT_NUD_._</v>
      </c>
      <c r="BR98" s="49" t="str">
        <f t="shared" si="70"/>
        <v>NL_PPCT_NUD_._</v>
      </c>
      <c r="BS98" s="49" t="str">
        <f t="shared" si="70"/>
        <v>NL_PPCT_NUD_._</v>
      </c>
      <c r="BT98" s="49" t="str">
        <f t="shared" si="70"/>
        <v>NL_PPCT_NUD_._</v>
      </c>
      <c r="BU98" s="49" t="str">
        <f t="shared" si="70"/>
        <v>NL_PPCT_NUD_._</v>
      </c>
    </row>
    <row r="99" spans="1:73" x14ac:dyDescent="0.35">
      <c r="B99" s="65" t="s">
        <v>506</v>
      </c>
      <c r="C99" s="49" t="str">
        <f t="shared" si="71"/>
        <v>NL_PINTLOB_XXX_RXX_C1</v>
      </c>
      <c r="D99" s="49" t="str">
        <f t="shared" si="72"/>
        <v>NL_PMAP_XXX_RXX_C2</v>
      </c>
      <c r="E99" s="49" t="str">
        <f t="shared" si="73"/>
        <v>NL_PEXP_NET_RXX_C3</v>
      </c>
      <c r="F99" s="49" t="str">
        <f t="shared" si="73"/>
        <v>NL_PEXP_NET_RXX_C4</v>
      </c>
      <c r="G99" s="49" t="str">
        <f t="shared" si="73"/>
        <v>NL_PEXP_NET_RXX_C5</v>
      </c>
      <c r="H99" s="49" t="str">
        <f t="shared" si="73"/>
        <v>NL_PEXP_NET_RXX_C6</v>
      </c>
      <c r="I99" s="49" t="str">
        <f t="shared" si="74"/>
        <v>NL_PLR_NET_RXX_C7</v>
      </c>
      <c r="J99" s="49" t="str">
        <f t="shared" si="73"/>
        <v>NL_PEXP_NET_RXX_C8</v>
      </c>
      <c r="K99" s="49" t="str">
        <f t="shared" si="73"/>
        <v>NL_PEXP_NET_RXX_C9</v>
      </c>
      <c r="L99" s="49" t="str">
        <f t="shared" si="73"/>
        <v>NL_PEXP_NET_RXX_C10</v>
      </c>
      <c r="M99" s="49" t="str">
        <f t="shared" si="73"/>
        <v>NL_PEXP_NET_RXX_C11</v>
      </c>
      <c r="N99" s="49" t="str">
        <f t="shared" si="73"/>
        <v>NL_PEXP_NET_RXX_C12</v>
      </c>
      <c r="O99" s="115"/>
      <c r="P99" s="49" t="str">
        <f t="shared" si="52"/>
        <v>NL_PSCR_NET_RXX_C14</v>
      </c>
      <c r="Q99" s="49" t="str">
        <f t="shared" si="64"/>
        <v>NL_PLR_NDI_RXX_C15</v>
      </c>
      <c r="R99" s="49" t="str">
        <f t="shared" si="65"/>
        <v>NL_PSPR_NDI_RXX_C16</v>
      </c>
      <c r="S99" s="49" t="str">
        <f t="shared" si="65"/>
        <v>NL_PSPR_NDI_RXX_C17</v>
      </c>
      <c r="T99" s="49" t="str">
        <f t="shared" si="66"/>
        <v>NL_PPCT_NDI_RXX_C18</v>
      </c>
      <c r="U99" s="49" t="str">
        <f t="shared" si="66"/>
        <v>NL_PPCT_NDI_RXX_C19</v>
      </c>
      <c r="V99" s="49" t="str">
        <f t="shared" si="66"/>
        <v>NL_PPCT_NDI_RXX_C20</v>
      </c>
      <c r="W99" s="49" t="str">
        <f t="shared" si="66"/>
        <v>NL_PPCT_NDI_RXX_C21</v>
      </c>
      <c r="X99" s="49" t="str">
        <f t="shared" si="66"/>
        <v>NL_PPCT_NDI_RXX_C22</v>
      </c>
      <c r="Y99" s="49" t="str">
        <f t="shared" si="66"/>
        <v>NL_PPCT_NDI_RXX_C23</v>
      </c>
      <c r="Z99" s="49" t="str">
        <f t="shared" si="66"/>
        <v>NL_PPCT_NDI_RXX_C24</v>
      </c>
      <c r="AA99" s="49" t="str">
        <f t="shared" si="66"/>
        <v>NL_PPCT_NDI_RXX_C25</v>
      </c>
      <c r="AB99" s="49" t="str">
        <f t="shared" si="66"/>
        <v>NL_PPCT_NDI_RXX_C26</v>
      </c>
      <c r="AC99" s="49" t="str">
        <f t="shared" si="66"/>
        <v>NL_PPCT_NDI_RXX_C27</v>
      </c>
      <c r="AD99" s="49" t="str">
        <f t="shared" si="66"/>
        <v>NL_PPCT_NDI_RXX_C28</v>
      </c>
      <c r="AE99" s="49" t="str">
        <f t="shared" si="66"/>
        <v>NL_PPCT_NDI_RXX_C29</v>
      </c>
      <c r="AF99" s="49" t="str">
        <f t="shared" si="66"/>
        <v>NL_PPCT_NDI_RXX_C30</v>
      </c>
      <c r="AG99" s="49" t="str">
        <f t="shared" si="66"/>
        <v>NL_PPCT_NDI_RXX_C31</v>
      </c>
      <c r="AH99" s="49" t="str">
        <f t="shared" si="66"/>
        <v>NL_PPCT_NDI_RXX_C32</v>
      </c>
      <c r="AI99" s="49" t="str">
        <f t="shared" si="66"/>
        <v>NL_PPCT_NDI_RXX_C33</v>
      </c>
      <c r="AJ99" s="49" t="str">
        <f t="shared" si="67"/>
        <v>NL_PPCT_NDI_RXX_C34</v>
      </c>
      <c r="AK99" s="49" t="str">
        <f t="shared" si="67"/>
        <v>NL_PPCT_NDI_RXX_C35</v>
      </c>
      <c r="AL99" s="49" t="str">
        <f t="shared" si="67"/>
        <v>NL_PPCT_NDI_RXX_C36</v>
      </c>
      <c r="AM99" s="49" t="str">
        <f t="shared" si="67"/>
        <v>NL_PPCT_NDI_RXX_C37</v>
      </c>
      <c r="AN99" s="49" t="str">
        <f t="shared" si="67"/>
        <v>NL_PPCT_NDI_RXX_C38</v>
      </c>
      <c r="AO99" s="49" t="str">
        <f t="shared" si="67"/>
        <v>NL_PPCT_NDI_RXX_C39</v>
      </c>
      <c r="AP99" s="49" t="str">
        <f t="shared" si="67"/>
        <v>NL_PPCT_NDI_RXX_C40</v>
      </c>
      <c r="AQ99" s="49" t="str">
        <f t="shared" si="67"/>
        <v>NL_PPCT_NDI_RXX_C41</v>
      </c>
      <c r="AR99" s="49" t="str">
        <f t="shared" si="67"/>
        <v>NL_PPCT_NDI_RXX_C42</v>
      </c>
      <c r="AS99" s="49" t="str">
        <f t="shared" si="67"/>
        <v>NL_PPCT_NDI_RXX_C43</v>
      </c>
      <c r="AT99" s="49" t="str">
        <f t="shared" si="68"/>
        <v>NL_PSPR_NUD_RXX_</v>
      </c>
      <c r="AU99" s="49" t="str">
        <f t="shared" si="68"/>
        <v>NL_PSPR_NUD_RXX_</v>
      </c>
      <c r="AV99" s="49" t="str">
        <f t="shared" si="69"/>
        <v>NL_PPCT_NUD_RXX_</v>
      </c>
      <c r="AW99" s="49" t="str">
        <f t="shared" si="69"/>
        <v>NL_PPCT_NUD_RXX_</v>
      </c>
      <c r="AX99" s="49" t="str">
        <f t="shared" si="69"/>
        <v>NL_PPCT_NUD_RXX_</v>
      </c>
      <c r="AY99" s="49" t="str">
        <f t="shared" si="69"/>
        <v>NL_PPCT_NUD_RXX_</v>
      </c>
      <c r="AZ99" s="49" t="str">
        <f t="shared" si="69"/>
        <v>NL_PPCT_NUD_RXX_</v>
      </c>
      <c r="BA99" s="49" t="str">
        <f t="shared" si="69"/>
        <v>NL_PPCT_NUD_RXX_</v>
      </c>
      <c r="BB99" s="49" t="str">
        <f t="shared" si="69"/>
        <v>NL_PPCT_NUD_RXX_</v>
      </c>
      <c r="BC99" s="49" t="str">
        <f t="shared" si="69"/>
        <v>NL_PPCT_NUD_RXX_</v>
      </c>
      <c r="BD99" s="49" t="str">
        <f t="shared" si="69"/>
        <v>NL_PPCT_NUD_RXX_</v>
      </c>
      <c r="BE99" s="49" t="str">
        <f t="shared" si="69"/>
        <v>NL_PPCT_NUD_RXX_</v>
      </c>
      <c r="BF99" s="49" t="str">
        <f t="shared" si="69"/>
        <v>NL_PPCT_NUD_RXX_</v>
      </c>
      <c r="BG99" s="49" t="str">
        <f t="shared" si="69"/>
        <v>NL_PPCT_NUD_RXX_</v>
      </c>
      <c r="BH99" s="49" t="str">
        <f t="shared" si="69"/>
        <v>NL_PPCT_NUD_RXX_</v>
      </c>
      <c r="BI99" s="49" t="str">
        <f t="shared" si="69"/>
        <v>NL_PPCT_NUD_RXX_</v>
      </c>
      <c r="BJ99" s="49" t="str">
        <f t="shared" si="69"/>
        <v>NL_PPCT_NUD_RXX_</v>
      </c>
      <c r="BK99" s="49" t="str">
        <f t="shared" si="69"/>
        <v>NL_PPCT_NUD_RXX_</v>
      </c>
      <c r="BL99" s="49" t="str">
        <f t="shared" si="70"/>
        <v>NL_PPCT_NUD_RXX_</v>
      </c>
      <c r="BM99" s="49" t="str">
        <f t="shared" si="70"/>
        <v>NL_PPCT_NUD_RXX_</v>
      </c>
      <c r="BN99" s="49" t="str">
        <f t="shared" si="70"/>
        <v>NL_PPCT_NUD_RXX_</v>
      </c>
      <c r="BO99" s="49" t="str">
        <f t="shared" si="70"/>
        <v>NL_PPCT_NUD_RXX_</v>
      </c>
      <c r="BP99" s="49" t="str">
        <f t="shared" si="70"/>
        <v>NL_PPCT_NUD_RXX_</v>
      </c>
      <c r="BQ99" s="49" t="str">
        <f t="shared" si="70"/>
        <v>NL_PPCT_NUD_RXX_</v>
      </c>
      <c r="BR99" s="49" t="str">
        <f t="shared" si="70"/>
        <v>NL_PPCT_NUD_RXX_</v>
      </c>
      <c r="BS99" s="49" t="str">
        <f t="shared" si="70"/>
        <v>NL_PPCT_NUD_RXX_</v>
      </c>
      <c r="BT99" s="49" t="str">
        <f t="shared" si="70"/>
        <v>NL_PPCT_NUD_RXX_</v>
      </c>
      <c r="BU99" s="49" t="str">
        <f t="shared" si="70"/>
        <v>NL_PPCT_NUD_RXX_</v>
      </c>
    </row>
    <row r="100" spans="1:73" x14ac:dyDescent="0.35"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35"/>
      <c r="R100" s="35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</row>
    <row r="101" spans="1:73" x14ac:dyDescent="0.35">
      <c r="B101" s="171" t="s">
        <v>516</v>
      </c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  <c r="T101" s="171"/>
      <c r="U101" s="171"/>
      <c r="V101" s="171"/>
      <c r="W101" s="171"/>
      <c r="X101" s="171"/>
      <c r="Y101" s="171"/>
      <c r="Z101" s="171"/>
      <c r="AA101" s="171"/>
      <c r="AB101" s="171"/>
      <c r="AC101" s="171"/>
      <c r="AD101" s="171"/>
      <c r="AE101" s="171"/>
      <c r="AF101" s="171"/>
      <c r="AG101" s="171"/>
      <c r="AH101" s="171"/>
      <c r="AI101" s="171"/>
      <c r="AJ101" s="171"/>
      <c r="AK101" s="171"/>
      <c r="AL101" s="171"/>
      <c r="AM101" s="171"/>
      <c r="AN101" s="171"/>
      <c r="AO101" s="171"/>
      <c r="AP101" s="171"/>
      <c r="AQ101" s="171"/>
      <c r="AR101" s="171"/>
      <c r="AS101" s="171"/>
      <c r="AT101" s="171"/>
      <c r="AU101" s="171"/>
      <c r="AV101" s="171"/>
      <c r="AW101" s="171"/>
      <c r="AX101" s="171"/>
      <c r="AY101" s="171"/>
      <c r="AZ101" s="171"/>
      <c r="BA101" s="171"/>
      <c r="BB101" s="171"/>
      <c r="BC101" s="171"/>
      <c r="BD101" s="171"/>
      <c r="BE101" s="171"/>
      <c r="BF101" s="171"/>
      <c r="BG101" s="171"/>
      <c r="BH101" s="171"/>
      <c r="BI101" s="171"/>
      <c r="BJ101" s="171"/>
      <c r="BK101" s="171"/>
      <c r="BL101" s="171"/>
    </row>
    <row r="102" spans="1:73" x14ac:dyDescent="0.35"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35"/>
      <c r="R102" s="35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</row>
    <row r="103" spans="1:73" ht="15" customHeight="1" x14ac:dyDescent="0.35">
      <c r="C103" s="67"/>
      <c r="D103" s="166" t="s">
        <v>306</v>
      </c>
      <c r="E103" s="167"/>
      <c r="F103" s="167"/>
      <c r="G103" s="167"/>
      <c r="H103" s="168"/>
      <c r="I103" s="169" t="s">
        <v>305</v>
      </c>
      <c r="J103" s="169"/>
      <c r="K103" s="169"/>
      <c r="L103" s="169"/>
      <c r="M103" s="169"/>
      <c r="N103" s="169"/>
      <c r="O103" s="169"/>
      <c r="P103" s="169"/>
      <c r="Q103" s="169"/>
      <c r="R103" s="169"/>
      <c r="S103" s="169"/>
      <c r="T103" s="169"/>
      <c r="U103" s="169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/>
      <c r="AF103" s="169"/>
      <c r="AG103" s="169"/>
      <c r="AH103" s="169"/>
      <c r="AI103" s="169"/>
      <c r="AJ103" s="169"/>
      <c r="AK103" s="170" t="s">
        <v>304</v>
      </c>
      <c r="AL103" s="170"/>
      <c r="AM103" s="170"/>
      <c r="AN103" s="170"/>
      <c r="AO103" s="170"/>
      <c r="AP103" s="170"/>
      <c r="AQ103" s="170"/>
      <c r="AR103" s="170"/>
      <c r="AS103" s="170"/>
      <c r="AT103" s="170"/>
      <c r="AU103" s="170"/>
      <c r="AV103" s="170"/>
      <c r="AW103" s="170"/>
      <c r="AX103" s="170"/>
      <c r="AY103" s="170"/>
      <c r="AZ103" s="170"/>
      <c r="BA103" s="170"/>
      <c r="BB103" s="170"/>
      <c r="BC103" s="170"/>
      <c r="BD103" s="170"/>
      <c r="BE103" s="170"/>
      <c r="BF103" s="170"/>
      <c r="BG103" s="170"/>
      <c r="BH103" s="170"/>
      <c r="BI103" s="170"/>
      <c r="BJ103" s="170"/>
      <c r="BK103" s="170"/>
      <c r="BL103" s="170"/>
    </row>
    <row r="104" spans="1:73" ht="79.5" customHeight="1" x14ac:dyDescent="0.35">
      <c r="C104" s="68"/>
      <c r="D104" s="98" t="s">
        <v>303</v>
      </c>
      <c r="E104" s="98" t="s">
        <v>302</v>
      </c>
      <c r="F104" s="98" t="s">
        <v>301</v>
      </c>
      <c r="G104" s="98" t="s">
        <v>300</v>
      </c>
      <c r="H104" s="98" t="s">
        <v>53</v>
      </c>
      <c r="I104" s="98" t="s">
        <v>52</v>
      </c>
      <c r="J104" s="98" t="s">
        <v>47</v>
      </c>
      <c r="K104" s="98">
        <v>0.05</v>
      </c>
      <c r="L104" s="98">
        <v>0.1</v>
      </c>
      <c r="M104" s="98">
        <v>0.15</v>
      </c>
      <c r="N104" s="98">
        <v>0.2</v>
      </c>
      <c r="O104" s="98">
        <v>0.25</v>
      </c>
      <c r="P104" s="98">
        <v>0.3</v>
      </c>
      <c r="Q104" s="98">
        <v>0.35</v>
      </c>
      <c r="R104" s="98">
        <v>0.4</v>
      </c>
      <c r="S104" s="98">
        <v>0.45</v>
      </c>
      <c r="T104" s="98">
        <v>0.5</v>
      </c>
      <c r="U104" s="98">
        <v>0.55000000000000004</v>
      </c>
      <c r="V104" s="98">
        <v>0.6</v>
      </c>
      <c r="W104" s="98">
        <v>0.65</v>
      </c>
      <c r="X104" s="98">
        <v>0.7</v>
      </c>
      <c r="Y104" s="98">
        <v>0.75</v>
      </c>
      <c r="Z104" s="98">
        <v>0.8</v>
      </c>
      <c r="AA104" s="98">
        <v>0.85</v>
      </c>
      <c r="AB104" s="98">
        <v>0.9</v>
      </c>
      <c r="AC104" s="98">
        <v>0.95</v>
      </c>
      <c r="AD104" s="98">
        <v>0.97499999999999998</v>
      </c>
      <c r="AE104" s="98">
        <v>0.98</v>
      </c>
      <c r="AF104" s="98">
        <v>0.98499999999999999</v>
      </c>
      <c r="AG104" s="98">
        <v>0.99</v>
      </c>
      <c r="AH104" s="98">
        <v>0.995</v>
      </c>
      <c r="AI104" s="98">
        <v>0.997</v>
      </c>
      <c r="AJ104" s="98">
        <v>0.999</v>
      </c>
      <c r="AK104" s="98" t="s">
        <v>52</v>
      </c>
      <c r="AL104" s="98" t="s">
        <v>47</v>
      </c>
      <c r="AM104" s="98">
        <v>0.05</v>
      </c>
      <c r="AN104" s="98">
        <v>0.1</v>
      </c>
      <c r="AO104" s="98">
        <v>0.15</v>
      </c>
      <c r="AP104" s="98">
        <v>0.2</v>
      </c>
      <c r="AQ104" s="98">
        <v>0.25</v>
      </c>
      <c r="AR104" s="98">
        <v>0.3</v>
      </c>
      <c r="AS104" s="98">
        <v>0.35</v>
      </c>
      <c r="AT104" s="98">
        <v>0.4</v>
      </c>
      <c r="AU104" s="98">
        <v>0.45</v>
      </c>
      <c r="AV104" s="98">
        <v>0.5</v>
      </c>
      <c r="AW104" s="98">
        <v>0.55000000000000004</v>
      </c>
      <c r="AX104" s="98">
        <v>0.6</v>
      </c>
      <c r="AY104" s="98">
        <v>0.65</v>
      </c>
      <c r="AZ104" s="98">
        <v>0.7</v>
      </c>
      <c r="BA104" s="98">
        <v>0.75</v>
      </c>
      <c r="BB104" s="98">
        <v>0.8</v>
      </c>
      <c r="BC104" s="98">
        <v>0.85</v>
      </c>
      <c r="BD104" s="98">
        <v>0.9</v>
      </c>
      <c r="BE104" s="98">
        <v>0.95</v>
      </c>
      <c r="BF104" s="98">
        <v>0.97499999999999998</v>
      </c>
      <c r="BG104" s="98">
        <v>0.98</v>
      </c>
      <c r="BH104" s="98">
        <v>0.98499999999999999</v>
      </c>
      <c r="BI104" s="98">
        <v>0.99</v>
      </c>
      <c r="BJ104" s="98">
        <v>0.995</v>
      </c>
      <c r="BK104" s="98">
        <v>0.997</v>
      </c>
      <c r="BL104" s="98">
        <v>0.999</v>
      </c>
    </row>
    <row r="105" spans="1:73" x14ac:dyDescent="0.35">
      <c r="C105" s="68"/>
      <c r="D105" s="69" t="s">
        <v>357</v>
      </c>
      <c r="E105" s="69" t="s">
        <v>358</v>
      </c>
      <c r="F105" s="69" t="s">
        <v>359</v>
      </c>
      <c r="G105" s="69" t="s">
        <v>360</v>
      </c>
      <c r="H105" s="69" t="s">
        <v>361</v>
      </c>
      <c r="I105" s="69" t="s">
        <v>362</v>
      </c>
      <c r="J105" s="69" t="s">
        <v>363</v>
      </c>
      <c r="K105" s="69" t="s">
        <v>364</v>
      </c>
      <c r="L105" s="69" t="s">
        <v>365</v>
      </c>
      <c r="M105" s="69" t="s">
        <v>366</v>
      </c>
      <c r="N105" s="69" t="s">
        <v>367</v>
      </c>
      <c r="O105" s="69" t="s">
        <v>368</v>
      </c>
      <c r="P105" s="69" t="s">
        <v>369</v>
      </c>
      <c r="Q105" s="69" t="s">
        <v>370</v>
      </c>
      <c r="R105" s="69" t="s">
        <v>371</v>
      </c>
      <c r="S105" s="69" t="s">
        <v>372</v>
      </c>
      <c r="T105" s="69" t="s">
        <v>373</v>
      </c>
      <c r="U105" s="69" t="s">
        <v>374</v>
      </c>
      <c r="V105" s="69" t="s">
        <v>375</v>
      </c>
      <c r="W105" s="69" t="s">
        <v>376</v>
      </c>
      <c r="X105" s="69" t="s">
        <v>377</v>
      </c>
      <c r="Y105" s="69" t="s">
        <v>378</v>
      </c>
      <c r="Z105" s="69" t="s">
        <v>379</v>
      </c>
      <c r="AA105" s="69" t="s">
        <v>380</v>
      </c>
      <c r="AB105" s="69" t="s">
        <v>381</v>
      </c>
      <c r="AC105" s="69" t="s">
        <v>382</v>
      </c>
      <c r="AD105" s="69" t="s">
        <v>414</v>
      </c>
      <c r="AE105" s="69" t="s">
        <v>415</v>
      </c>
      <c r="AF105" s="69" t="s">
        <v>416</v>
      </c>
      <c r="AG105" s="69" t="s">
        <v>417</v>
      </c>
      <c r="AH105" s="69" t="s">
        <v>418</v>
      </c>
      <c r="AI105" s="69" t="s">
        <v>419</v>
      </c>
      <c r="AJ105" s="69" t="s">
        <v>420</v>
      </c>
      <c r="AK105" s="69" t="s">
        <v>421</v>
      </c>
      <c r="AL105" s="69" t="s">
        <v>422</v>
      </c>
      <c r="AM105" s="69" t="s">
        <v>423</v>
      </c>
      <c r="AN105" s="69" t="s">
        <v>424</v>
      </c>
      <c r="AO105" s="69" t="s">
        <v>425</v>
      </c>
      <c r="AP105" s="69" t="s">
        <v>432</v>
      </c>
      <c r="AQ105" s="69" t="s">
        <v>433</v>
      </c>
      <c r="AR105" s="69" t="s">
        <v>434</v>
      </c>
      <c r="AS105" s="69" t="s">
        <v>435</v>
      </c>
      <c r="AT105" s="69" t="s">
        <v>436</v>
      </c>
      <c r="AU105" s="69" t="s">
        <v>437</v>
      </c>
      <c r="AV105" s="69" t="s">
        <v>438</v>
      </c>
      <c r="AW105" s="69" t="s">
        <v>439</v>
      </c>
      <c r="AX105" s="69" t="s">
        <v>440</v>
      </c>
      <c r="AY105" s="69" t="s">
        <v>441</v>
      </c>
      <c r="AZ105" s="69" t="s">
        <v>442</v>
      </c>
      <c r="BA105" s="69" t="s">
        <v>443</v>
      </c>
      <c r="BB105" s="69" t="s">
        <v>444</v>
      </c>
      <c r="BC105" s="69" t="s">
        <v>445</v>
      </c>
      <c r="BD105" s="69" t="s">
        <v>446</v>
      </c>
      <c r="BE105" s="69" t="s">
        <v>447</v>
      </c>
      <c r="BF105" s="69" t="s">
        <v>448</v>
      </c>
      <c r="BG105" s="69" t="s">
        <v>449</v>
      </c>
      <c r="BH105" s="69" t="s">
        <v>450</v>
      </c>
      <c r="BI105" s="69" t="s">
        <v>451</v>
      </c>
      <c r="BJ105" s="69" t="s">
        <v>452</v>
      </c>
      <c r="BK105" s="69" t="s">
        <v>453</v>
      </c>
      <c r="BL105" s="69" t="s">
        <v>454</v>
      </c>
    </row>
    <row r="106" spans="1:73" ht="36" x14ac:dyDescent="0.35">
      <c r="A106" s="12"/>
      <c r="B106" s="65" t="s">
        <v>383</v>
      </c>
      <c r="C106" s="116" t="s">
        <v>351</v>
      </c>
      <c r="D106" s="68" t="str">
        <f>"NL_EXP_GRO_" &amp; $B106 &amp; "_" &amp; D$105</f>
        <v>NL_EXP_GRO_R1_C1</v>
      </c>
      <c r="E106" s="68" t="str">
        <f>"NL_EXP_GRO_" &amp; $B106 &amp; "_" &amp; E$105</f>
        <v>NL_EXP_GRO_R1_C2</v>
      </c>
      <c r="F106" s="68" t="str">
        <f>"NL_LR_GRO_" &amp; $B106 &amp; "_" &amp; F$105</f>
        <v>NL_LR_GRO_R1_C3</v>
      </c>
      <c r="G106" s="68" t="str">
        <f>"NL_LR_GRO_" &amp; $B106 &amp; "_" &amp; G$105</f>
        <v>NL_LR_GRO_R1_C4</v>
      </c>
      <c r="H106" s="68" t="str">
        <f>"NL_SCR_GRO_" &amp; $B106 &amp; "_" &amp; H$105</f>
        <v>NL_SCR_GRO_R1_C5</v>
      </c>
      <c r="I106" s="68" t="str">
        <f>"NL_SPR_GDI_" &amp; $B106 &amp; "_" &amp; I$105</f>
        <v>NL_SPR_GDI_R1_C6</v>
      </c>
      <c r="J106" s="68" t="str">
        <f>"NL_SPR_GDI_" &amp; $B106 &amp; "_" &amp; J$105</f>
        <v>NL_SPR_GDI_R1_C7</v>
      </c>
      <c r="K106" s="68" t="str">
        <f>"NL_PCT_GDI_" &amp; $B106 &amp; "_" &amp; K$105</f>
        <v>NL_PCT_GDI_R1_C8</v>
      </c>
      <c r="L106" s="68" t="str">
        <f t="shared" ref="L106:AJ108" si="75">"NL_PCT_GDI_" &amp; $B106 &amp; "_" &amp; L$105</f>
        <v>NL_PCT_GDI_R1_C9</v>
      </c>
      <c r="M106" s="68" t="str">
        <f t="shared" si="75"/>
        <v>NL_PCT_GDI_R1_C10</v>
      </c>
      <c r="N106" s="68" t="str">
        <f t="shared" si="75"/>
        <v>NL_PCT_GDI_R1_C11</v>
      </c>
      <c r="O106" s="68" t="str">
        <f t="shared" si="75"/>
        <v>NL_PCT_GDI_R1_C12</v>
      </c>
      <c r="P106" s="68" t="str">
        <f t="shared" si="75"/>
        <v>NL_PCT_GDI_R1_C13</v>
      </c>
      <c r="Q106" s="68" t="str">
        <f t="shared" si="75"/>
        <v>NL_PCT_GDI_R1_C14</v>
      </c>
      <c r="R106" s="68" t="str">
        <f t="shared" si="75"/>
        <v>NL_PCT_GDI_R1_C15</v>
      </c>
      <c r="S106" s="68" t="str">
        <f t="shared" si="75"/>
        <v>NL_PCT_GDI_R1_C16</v>
      </c>
      <c r="T106" s="68" t="str">
        <f t="shared" si="75"/>
        <v>NL_PCT_GDI_R1_C17</v>
      </c>
      <c r="U106" s="68" t="str">
        <f t="shared" si="75"/>
        <v>NL_PCT_GDI_R1_C18</v>
      </c>
      <c r="V106" s="68" t="str">
        <f t="shared" si="75"/>
        <v>NL_PCT_GDI_R1_C19</v>
      </c>
      <c r="W106" s="68" t="str">
        <f t="shared" si="75"/>
        <v>NL_PCT_GDI_R1_C20</v>
      </c>
      <c r="X106" s="68" t="str">
        <f t="shared" si="75"/>
        <v>NL_PCT_GDI_R1_C21</v>
      </c>
      <c r="Y106" s="68" t="str">
        <f t="shared" si="75"/>
        <v>NL_PCT_GDI_R1_C22</v>
      </c>
      <c r="Z106" s="68" t="str">
        <f t="shared" si="75"/>
        <v>NL_PCT_GDI_R1_C23</v>
      </c>
      <c r="AA106" s="68" t="str">
        <f t="shared" si="75"/>
        <v>NL_PCT_GDI_R1_C24</v>
      </c>
      <c r="AB106" s="68" t="str">
        <f t="shared" si="75"/>
        <v>NL_PCT_GDI_R1_C25</v>
      </c>
      <c r="AC106" s="68" t="str">
        <f t="shared" si="75"/>
        <v>NL_PCT_GDI_R1_C26</v>
      </c>
      <c r="AD106" s="68" t="str">
        <f t="shared" si="75"/>
        <v>NL_PCT_GDI_R1_C27</v>
      </c>
      <c r="AE106" s="68" t="str">
        <f t="shared" si="75"/>
        <v>NL_PCT_GDI_R1_C28</v>
      </c>
      <c r="AF106" s="68" t="str">
        <f t="shared" si="75"/>
        <v>NL_PCT_GDI_R1_C29</v>
      </c>
      <c r="AG106" s="68" t="str">
        <f t="shared" si="75"/>
        <v>NL_PCT_GDI_R1_C30</v>
      </c>
      <c r="AH106" s="68" t="str">
        <f t="shared" si="75"/>
        <v>NL_PCT_GDI_R1_C31</v>
      </c>
      <c r="AI106" s="68" t="str">
        <f t="shared" si="75"/>
        <v>NL_PCT_GDI_R1_C32</v>
      </c>
      <c r="AJ106" s="68" t="str">
        <f t="shared" si="75"/>
        <v>NL_PCT_GDI_R1_C33</v>
      </c>
      <c r="AK106" s="68" t="str">
        <f>"NL_SPR_GDI_" &amp; $B106 &amp; "_" &amp; AK$105</f>
        <v>NL_SPR_GDI_R1_C34</v>
      </c>
      <c r="AL106" s="68" t="str">
        <f>"NL_SPR_GDI_" &amp; $B106 &amp; "_" &amp; AL$105</f>
        <v>NL_SPR_GDI_R1_C35</v>
      </c>
      <c r="AM106" s="68" t="str">
        <f>"NL_PCT_GUD_" &amp; $B106 &amp; "_" &amp; AM$105</f>
        <v>NL_PCT_GUD_R1_C36</v>
      </c>
      <c r="AN106" s="68" t="str">
        <f t="shared" ref="AN106:BL108" si="76">"NL_PCT_GUD_" &amp; $B106 &amp; "_" &amp; AN$105</f>
        <v>NL_PCT_GUD_R1_C37</v>
      </c>
      <c r="AO106" s="68" t="str">
        <f t="shared" si="76"/>
        <v>NL_PCT_GUD_R1_C38</v>
      </c>
      <c r="AP106" s="68" t="str">
        <f t="shared" si="76"/>
        <v>NL_PCT_GUD_R1_C39</v>
      </c>
      <c r="AQ106" s="68" t="str">
        <f t="shared" si="76"/>
        <v>NL_PCT_GUD_R1_C40</v>
      </c>
      <c r="AR106" s="68" t="str">
        <f t="shared" si="76"/>
        <v>NL_PCT_GUD_R1_C41</v>
      </c>
      <c r="AS106" s="68" t="str">
        <f t="shared" si="76"/>
        <v>NL_PCT_GUD_R1_C42</v>
      </c>
      <c r="AT106" s="68" t="str">
        <f t="shared" si="76"/>
        <v>NL_PCT_GUD_R1_C43</v>
      </c>
      <c r="AU106" s="68" t="str">
        <f t="shared" si="76"/>
        <v>NL_PCT_GUD_R1_C44</v>
      </c>
      <c r="AV106" s="68" t="str">
        <f t="shared" si="76"/>
        <v>NL_PCT_GUD_R1_C45</v>
      </c>
      <c r="AW106" s="68" t="str">
        <f t="shared" si="76"/>
        <v>NL_PCT_GUD_R1_C46</v>
      </c>
      <c r="AX106" s="68" t="str">
        <f t="shared" si="76"/>
        <v>NL_PCT_GUD_R1_C47</v>
      </c>
      <c r="AY106" s="68" t="str">
        <f t="shared" si="76"/>
        <v>NL_PCT_GUD_R1_C48</v>
      </c>
      <c r="AZ106" s="68" t="str">
        <f t="shared" si="76"/>
        <v>NL_PCT_GUD_R1_C49</v>
      </c>
      <c r="BA106" s="68" t="str">
        <f t="shared" si="76"/>
        <v>NL_PCT_GUD_R1_C50</v>
      </c>
      <c r="BB106" s="68" t="str">
        <f t="shared" si="76"/>
        <v>NL_PCT_GUD_R1_C51</v>
      </c>
      <c r="BC106" s="68" t="str">
        <f t="shared" si="76"/>
        <v>NL_PCT_GUD_R1_C52</v>
      </c>
      <c r="BD106" s="68" t="str">
        <f t="shared" si="76"/>
        <v>NL_PCT_GUD_R1_C53</v>
      </c>
      <c r="BE106" s="68" t="str">
        <f t="shared" si="76"/>
        <v>NL_PCT_GUD_R1_C54</v>
      </c>
      <c r="BF106" s="68" t="str">
        <f t="shared" si="76"/>
        <v>NL_PCT_GUD_R1_C55</v>
      </c>
      <c r="BG106" s="68" t="str">
        <f t="shared" si="76"/>
        <v>NL_PCT_GUD_R1_C56</v>
      </c>
      <c r="BH106" s="68" t="str">
        <f t="shared" si="76"/>
        <v>NL_PCT_GUD_R1_C57</v>
      </c>
      <c r="BI106" s="68" t="str">
        <f t="shared" si="76"/>
        <v>NL_PCT_GUD_R1_C58</v>
      </c>
      <c r="BJ106" s="68" t="str">
        <f t="shared" si="76"/>
        <v>NL_PCT_GUD_R1_C59</v>
      </c>
      <c r="BK106" s="68" t="str">
        <f t="shared" si="76"/>
        <v>NL_PCT_GUD_R1_C60</v>
      </c>
      <c r="BL106" s="68" t="str">
        <f t="shared" si="76"/>
        <v>NL_PCT_GUD_R1_C61</v>
      </c>
    </row>
    <row r="107" spans="1:73" ht="36" x14ac:dyDescent="0.35">
      <c r="A107" s="12"/>
      <c r="B107" s="65" t="s">
        <v>384</v>
      </c>
      <c r="C107" s="116" t="s">
        <v>352</v>
      </c>
      <c r="D107" s="115"/>
      <c r="E107" s="115"/>
      <c r="F107" s="68" t="str">
        <f t="shared" ref="F107:G108" si="77">"NL_LR_GRO_" &amp; $B107 &amp; "_" &amp; F$105</f>
        <v>NL_LR_GRO_R2_C3</v>
      </c>
      <c r="G107" s="68" t="str">
        <f t="shared" si="77"/>
        <v>NL_LR_GRO_R2_C4</v>
      </c>
      <c r="H107" s="68" t="str">
        <f t="shared" ref="H107:H108" si="78">"NL_SCR_GRO_" &amp; $B107 &amp; "_" &amp; H$105</f>
        <v>NL_SCR_GRO_R2_C5</v>
      </c>
      <c r="I107" s="68" t="str">
        <f t="shared" ref="I107:J108" si="79">"NL_SPR_GDI_" &amp; $B107 &amp; "_" &amp; I$105</f>
        <v>NL_SPR_GDI_R2_C6</v>
      </c>
      <c r="J107" s="68" t="str">
        <f t="shared" si="79"/>
        <v>NL_SPR_GDI_R2_C7</v>
      </c>
      <c r="K107" s="68" t="str">
        <f t="shared" ref="K107:Z108" si="80">"NL_PCT_GDI_" &amp; $B107 &amp; "_" &amp; K$105</f>
        <v>NL_PCT_GDI_R2_C8</v>
      </c>
      <c r="L107" s="68" t="str">
        <f t="shared" si="80"/>
        <v>NL_PCT_GDI_R2_C9</v>
      </c>
      <c r="M107" s="68" t="str">
        <f t="shared" si="80"/>
        <v>NL_PCT_GDI_R2_C10</v>
      </c>
      <c r="N107" s="68" t="str">
        <f t="shared" si="80"/>
        <v>NL_PCT_GDI_R2_C11</v>
      </c>
      <c r="O107" s="68" t="str">
        <f t="shared" si="80"/>
        <v>NL_PCT_GDI_R2_C12</v>
      </c>
      <c r="P107" s="68" t="str">
        <f t="shared" si="80"/>
        <v>NL_PCT_GDI_R2_C13</v>
      </c>
      <c r="Q107" s="68" t="str">
        <f t="shared" si="80"/>
        <v>NL_PCT_GDI_R2_C14</v>
      </c>
      <c r="R107" s="68" t="str">
        <f t="shared" si="80"/>
        <v>NL_PCT_GDI_R2_C15</v>
      </c>
      <c r="S107" s="68" t="str">
        <f t="shared" si="80"/>
        <v>NL_PCT_GDI_R2_C16</v>
      </c>
      <c r="T107" s="68" t="str">
        <f t="shared" si="80"/>
        <v>NL_PCT_GDI_R2_C17</v>
      </c>
      <c r="U107" s="68" t="str">
        <f t="shared" si="80"/>
        <v>NL_PCT_GDI_R2_C18</v>
      </c>
      <c r="V107" s="68" t="str">
        <f t="shared" si="80"/>
        <v>NL_PCT_GDI_R2_C19</v>
      </c>
      <c r="W107" s="68" t="str">
        <f t="shared" si="80"/>
        <v>NL_PCT_GDI_R2_C20</v>
      </c>
      <c r="X107" s="68" t="str">
        <f t="shared" si="80"/>
        <v>NL_PCT_GDI_R2_C21</v>
      </c>
      <c r="Y107" s="68" t="str">
        <f t="shared" si="80"/>
        <v>NL_PCT_GDI_R2_C22</v>
      </c>
      <c r="Z107" s="68" t="str">
        <f t="shared" si="80"/>
        <v>NL_PCT_GDI_R2_C23</v>
      </c>
      <c r="AA107" s="68" t="str">
        <f t="shared" si="75"/>
        <v>NL_PCT_GDI_R2_C24</v>
      </c>
      <c r="AB107" s="68" t="str">
        <f t="shared" si="75"/>
        <v>NL_PCT_GDI_R2_C25</v>
      </c>
      <c r="AC107" s="68" t="str">
        <f t="shared" si="75"/>
        <v>NL_PCT_GDI_R2_C26</v>
      </c>
      <c r="AD107" s="68" t="str">
        <f t="shared" si="75"/>
        <v>NL_PCT_GDI_R2_C27</v>
      </c>
      <c r="AE107" s="68" t="str">
        <f t="shared" si="75"/>
        <v>NL_PCT_GDI_R2_C28</v>
      </c>
      <c r="AF107" s="68" t="str">
        <f t="shared" si="75"/>
        <v>NL_PCT_GDI_R2_C29</v>
      </c>
      <c r="AG107" s="68" t="str">
        <f t="shared" si="75"/>
        <v>NL_PCT_GDI_R2_C30</v>
      </c>
      <c r="AH107" s="68" t="str">
        <f t="shared" si="75"/>
        <v>NL_PCT_GDI_R2_C31</v>
      </c>
      <c r="AI107" s="68" t="str">
        <f t="shared" si="75"/>
        <v>NL_PCT_GDI_R2_C32</v>
      </c>
      <c r="AJ107" s="68" t="str">
        <f t="shared" si="75"/>
        <v>NL_PCT_GDI_R2_C33</v>
      </c>
      <c r="AK107" s="68" t="str">
        <f t="shared" ref="AK107:AL108" si="81">"NL_SPR_GDI_" &amp; $B107 &amp; "_" &amp; AK$105</f>
        <v>NL_SPR_GDI_R2_C34</v>
      </c>
      <c r="AL107" s="68" t="str">
        <f t="shared" si="81"/>
        <v>NL_SPR_GDI_R2_C35</v>
      </c>
      <c r="AM107" s="68" t="str">
        <f t="shared" ref="AM107:BB108" si="82">"NL_PCT_GUD_" &amp; $B107 &amp; "_" &amp; AM$105</f>
        <v>NL_PCT_GUD_R2_C36</v>
      </c>
      <c r="AN107" s="68" t="str">
        <f t="shared" si="82"/>
        <v>NL_PCT_GUD_R2_C37</v>
      </c>
      <c r="AO107" s="68" t="str">
        <f t="shared" si="82"/>
        <v>NL_PCT_GUD_R2_C38</v>
      </c>
      <c r="AP107" s="68" t="str">
        <f t="shared" si="82"/>
        <v>NL_PCT_GUD_R2_C39</v>
      </c>
      <c r="AQ107" s="68" t="str">
        <f t="shared" si="82"/>
        <v>NL_PCT_GUD_R2_C40</v>
      </c>
      <c r="AR107" s="68" t="str">
        <f t="shared" si="82"/>
        <v>NL_PCT_GUD_R2_C41</v>
      </c>
      <c r="AS107" s="68" t="str">
        <f t="shared" si="82"/>
        <v>NL_PCT_GUD_R2_C42</v>
      </c>
      <c r="AT107" s="68" t="str">
        <f t="shared" si="82"/>
        <v>NL_PCT_GUD_R2_C43</v>
      </c>
      <c r="AU107" s="68" t="str">
        <f t="shared" si="82"/>
        <v>NL_PCT_GUD_R2_C44</v>
      </c>
      <c r="AV107" s="68" t="str">
        <f t="shared" si="82"/>
        <v>NL_PCT_GUD_R2_C45</v>
      </c>
      <c r="AW107" s="68" t="str">
        <f t="shared" si="82"/>
        <v>NL_PCT_GUD_R2_C46</v>
      </c>
      <c r="AX107" s="68" t="str">
        <f t="shared" si="82"/>
        <v>NL_PCT_GUD_R2_C47</v>
      </c>
      <c r="AY107" s="68" t="str">
        <f t="shared" si="82"/>
        <v>NL_PCT_GUD_R2_C48</v>
      </c>
      <c r="AZ107" s="68" t="str">
        <f t="shared" si="82"/>
        <v>NL_PCT_GUD_R2_C49</v>
      </c>
      <c r="BA107" s="68" t="str">
        <f t="shared" si="82"/>
        <v>NL_PCT_GUD_R2_C50</v>
      </c>
      <c r="BB107" s="68" t="str">
        <f t="shared" si="82"/>
        <v>NL_PCT_GUD_R2_C51</v>
      </c>
      <c r="BC107" s="68" t="str">
        <f t="shared" si="76"/>
        <v>NL_PCT_GUD_R2_C52</v>
      </c>
      <c r="BD107" s="68" t="str">
        <f t="shared" si="76"/>
        <v>NL_PCT_GUD_R2_C53</v>
      </c>
      <c r="BE107" s="68" t="str">
        <f t="shared" si="76"/>
        <v>NL_PCT_GUD_R2_C54</v>
      </c>
      <c r="BF107" s="68" t="str">
        <f t="shared" si="76"/>
        <v>NL_PCT_GUD_R2_C55</v>
      </c>
      <c r="BG107" s="68" t="str">
        <f t="shared" si="76"/>
        <v>NL_PCT_GUD_R2_C56</v>
      </c>
      <c r="BH107" s="68" t="str">
        <f t="shared" si="76"/>
        <v>NL_PCT_GUD_R2_C57</v>
      </c>
      <c r="BI107" s="68" t="str">
        <f t="shared" si="76"/>
        <v>NL_PCT_GUD_R2_C58</v>
      </c>
      <c r="BJ107" s="68" t="str">
        <f t="shared" si="76"/>
        <v>NL_PCT_GUD_R2_C59</v>
      </c>
      <c r="BK107" s="68" t="str">
        <f t="shared" si="76"/>
        <v>NL_PCT_GUD_R2_C60</v>
      </c>
      <c r="BL107" s="68" t="str">
        <f t="shared" si="76"/>
        <v>NL_PCT_GUD_R2_C61</v>
      </c>
    </row>
    <row r="108" spans="1:73" ht="36" x14ac:dyDescent="0.35">
      <c r="A108" s="12"/>
      <c r="B108" s="65" t="s">
        <v>385</v>
      </c>
      <c r="C108" s="116" t="s">
        <v>353</v>
      </c>
      <c r="D108" s="68" t="str">
        <f>"NL_EXP_GRO_" &amp; $B108 &amp; "_" &amp; D$105</f>
        <v>NL_EXP_GRO_R3_C1</v>
      </c>
      <c r="E108" s="68" t="str">
        <f>"NL_EXP_GRO_" &amp; $B108 &amp; "_" &amp; E$105</f>
        <v>NL_EXP_GRO_R3_C2</v>
      </c>
      <c r="F108" s="68" t="str">
        <f t="shared" si="77"/>
        <v>NL_LR_GRO_R3_C3</v>
      </c>
      <c r="G108" s="68" t="str">
        <f t="shared" si="77"/>
        <v>NL_LR_GRO_R3_C4</v>
      </c>
      <c r="H108" s="68" t="str">
        <f t="shared" si="78"/>
        <v>NL_SCR_GRO_R3_C5</v>
      </c>
      <c r="I108" s="68" t="str">
        <f t="shared" si="79"/>
        <v>NL_SPR_GDI_R3_C6</v>
      </c>
      <c r="J108" s="68" t="str">
        <f t="shared" si="79"/>
        <v>NL_SPR_GDI_R3_C7</v>
      </c>
      <c r="K108" s="68" t="str">
        <f t="shared" si="80"/>
        <v>NL_PCT_GDI_R3_C8</v>
      </c>
      <c r="L108" s="68" t="str">
        <f t="shared" si="75"/>
        <v>NL_PCT_GDI_R3_C9</v>
      </c>
      <c r="M108" s="68" t="str">
        <f t="shared" si="75"/>
        <v>NL_PCT_GDI_R3_C10</v>
      </c>
      <c r="N108" s="68" t="str">
        <f t="shared" si="75"/>
        <v>NL_PCT_GDI_R3_C11</v>
      </c>
      <c r="O108" s="68" t="str">
        <f t="shared" si="75"/>
        <v>NL_PCT_GDI_R3_C12</v>
      </c>
      <c r="P108" s="68" t="str">
        <f t="shared" si="75"/>
        <v>NL_PCT_GDI_R3_C13</v>
      </c>
      <c r="Q108" s="68" t="str">
        <f t="shared" si="75"/>
        <v>NL_PCT_GDI_R3_C14</v>
      </c>
      <c r="R108" s="68" t="str">
        <f t="shared" si="75"/>
        <v>NL_PCT_GDI_R3_C15</v>
      </c>
      <c r="S108" s="68" t="str">
        <f t="shared" si="75"/>
        <v>NL_PCT_GDI_R3_C16</v>
      </c>
      <c r="T108" s="68" t="str">
        <f t="shared" si="75"/>
        <v>NL_PCT_GDI_R3_C17</v>
      </c>
      <c r="U108" s="68" t="str">
        <f t="shared" si="75"/>
        <v>NL_PCT_GDI_R3_C18</v>
      </c>
      <c r="V108" s="68" t="str">
        <f t="shared" si="75"/>
        <v>NL_PCT_GDI_R3_C19</v>
      </c>
      <c r="W108" s="68" t="str">
        <f t="shared" si="75"/>
        <v>NL_PCT_GDI_R3_C20</v>
      </c>
      <c r="X108" s="68" t="str">
        <f t="shared" si="75"/>
        <v>NL_PCT_GDI_R3_C21</v>
      </c>
      <c r="Y108" s="68" t="str">
        <f t="shared" si="75"/>
        <v>NL_PCT_GDI_R3_C22</v>
      </c>
      <c r="Z108" s="68" t="str">
        <f t="shared" si="75"/>
        <v>NL_PCT_GDI_R3_C23</v>
      </c>
      <c r="AA108" s="68" t="str">
        <f t="shared" si="75"/>
        <v>NL_PCT_GDI_R3_C24</v>
      </c>
      <c r="AB108" s="68" t="str">
        <f t="shared" si="75"/>
        <v>NL_PCT_GDI_R3_C25</v>
      </c>
      <c r="AC108" s="68" t="str">
        <f t="shared" si="75"/>
        <v>NL_PCT_GDI_R3_C26</v>
      </c>
      <c r="AD108" s="68" t="str">
        <f t="shared" si="75"/>
        <v>NL_PCT_GDI_R3_C27</v>
      </c>
      <c r="AE108" s="68" t="str">
        <f t="shared" si="75"/>
        <v>NL_PCT_GDI_R3_C28</v>
      </c>
      <c r="AF108" s="68" t="str">
        <f t="shared" si="75"/>
        <v>NL_PCT_GDI_R3_C29</v>
      </c>
      <c r="AG108" s="68" t="str">
        <f t="shared" si="75"/>
        <v>NL_PCT_GDI_R3_C30</v>
      </c>
      <c r="AH108" s="68" t="str">
        <f t="shared" si="75"/>
        <v>NL_PCT_GDI_R3_C31</v>
      </c>
      <c r="AI108" s="68" t="str">
        <f t="shared" si="75"/>
        <v>NL_PCT_GDI_R3_C32</v>
      </c>
      <c r="AJ108" s="68" t="str">
        <f t="shared" si="75"/>
        <v>NL_PCT_GDI_R3_C33</v>
      </c>
      <c r="AK108" s="68" t="str">
        <f t="shared" si="81"/>
        <v>NL_SPR_GDI_R3_C34</v>
      </c>
      <c r="AL108" s="68" t="str">
        <f t="shared" si="81"/>
        <v>NL_SPR_GDI_R3_C35</v>
      </c>
      <c r="AM108" s="68" t="str">
        <f t="shared" si="82"/>
        <v>NL_PCT_GUD_R3_C36</v>
      </c>
      <c r="AN108" s="68" t="str">
        <f t="shared" si="76"/>
        <v>NL_PCT_GUD_R3_C37</v>
      </c>
      <c r="AO108" s="68" t="str">
        <f t="shared" si="76"/>
        <v>NL_PCT_GUD_R3_C38</v>
      </c>
      <c r="AP108" s="68" t="str">
        <f t="shared" si="76"/>
        <v>NL_PCT_GUD_R3_C39</v>
      </c>
      <c r="AQ108" s="68" t="str">
        <f t="shared" si="76"/>
        <v>NL_PCT_GUD_R3_C40</v>
      </c>
      <c r="AR108" s="68" t="str">
        <f t="shared" si="76"/>
        <v>NL_PCT_GUD_R3_C41</v>
      </c>
      <c r="AS108" s="68" t="str">
        <f t="shared" si="76"/>
        <v>NL_PCT_GUD_R3_C42</v>
      </c>
      <c r="AT108" s="68" t="str">
        <f t="shared" si="76"/>
        <v>NL_PCT_GUD_R3_C43</v>
      </c>
      <c r="AU108" s="68" t="str">
        <f t="shared" si="76"/>
        <v>NL_PCT_GUD_R3_C44</v>
      </c>
      <c r="AV108" s="68" t="str">
        <f t="shared" si="76"/>
        <v>NL_PCT_GUD_R3_C45</v>
      </c>
      <c r="AW108" s="68" t="str">
        <f t="shared" si="76"/>
        <v>NL_PCT_GUD_R3_C46</v>
      </c>
      <c r="AX108" s="68" t="str">
        <f t="shared" si="76"/>
        <v>NL_PCT_GUD_R3_C47</v>
      </c>
      <c r="AY108" s="68" t="str">
        <f t="shared" si="76"/>
        <v>NL_PCT_GUD_R3_C48</v>
      </c>
      <c r="AZ108" s="68" t="str">
        <f t="shared" si="76"/>
        <v>NL_PCT_GUD_R3_C49</v>
      </c>
      <c r="BA108" s="68" t="str">
        <f t="shared" si="76"/>
        <v>NL_PCT_GUD_R3_C50</v>
      </c>
      <c r="BB108" s="68" t="str">
        <f t="shared" si="76"/>
        <v>NL_PCT_GUD_R3_C51</v>
      </c>
      <c r="BC108" s="68" t="str">
        <f t="shared" si="76"/>
        <v>NL_PCT_GUD_R3_C52</v>
      </c>
      <c r="BD108" s="68" t="str">
        <f t="shared" si="76"/>
        <v>NL_PCT_GUD_R3_C53</v>
      </c>
      <c r="BE108" s="68" t="str">
        <f t="shared" si="76"/>
        <v>NL_PCT_GUD_R3_C54</v>
      </c>
      <c r="BF108" s="68" t="str">
        <f t="shared" si="76"/>
        <v>NL_PCT_GUD_R3_C55</v>
      </c>
      <c r="BG108" s="68" t="str">
        <f t="shared" si="76"/>
        <v>NL_PCT_GUD_R3_C56</v>
      </c>
      <c r="BH108" s="68" t="str">
        <f t="shared" si="76"/>
        <v>NL_PCT_GUD_R3_C57</v>
      </c>
      <c r="BI108" s="68" t="str">
        <f t="shared" si="76"/>
        <v>NL_PCT_GUD_R3_C58</v>
      </c>
      <c r="BJ108" s="68" t="str">
        <f t="shared" si="76"/>
        <v>NL_PCT_GUD_R3_C59</v>
      </c>
      <c r="BK108" s="68" t="str">
        <f t="shared" si="76"/>
        <v>NL_PCT_GUD_R3_C60</v>
      </c>
      <c r="BL108" s="68" t="str">
        <f t="shared" si="76"/>
        <v>NL_PCT_GUD_R3_C61</v>
      </c>
    </row>
    <row r="109" spans="1:73" x14ac:dyDescent="0.3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</row>
    <row r="110" spans="1:73" x14ac:dyDescent="0.35">
      <c r="A110" s="12"/>
      <c r="B110" s="171" t="s">
        <v>517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  <c r="O110" s="171"/>
      <c r="P110" s="171"/>
      <c r="Q110" s="171"/>
      <c r="R110" s="171"/>
      <c r="S110" s="171"/>
      <c r="T110" s="171"/>
      <c r="U110" s="171"/>
      <c r="V110" s="171"/>
      <c r="W110" s="171"/>
      <c r="X110" s="171"/>
      <c r="Y110" s="171"/>
      <c r="Z110" s="171"/>
      <c r="AA110" s="171"/>
      <c r="AB110" s="171"/>
      <c r="AC110" s="171"/>
      <c r="AD110" s="171"/>
      <c r="AE110" s="171"/>
      <c r="AF110" s="171"/>
      <c r="AG110" s="171"/>
      <c r="AH110" s="171"/>
      <c r="AI110" s="171"/>
      <c r="AJ110" s="171"/>
      <c r="AK110" s="171"/>
      <c r="AL110" s="171"/>
      <c r="AM110" s="171"/>
      <c r="AN110" s="171"/>
      <c r="AO110" s="171"/>
      <c r="AP110" s="171"/>
      <c r="AQ110" s="171"/>
      <c r="AR110" s="171"/>
      <c r="AS110" s="171"/>
      <c r="AT110" s="171"/>
      <c r="AU110" s="171"/>
      <c r="AV110" s="171"/>
      <c r="AW110" s="171"/>
      <c r="AX110" s="171"/>
      <c r="AY110" s="171"/>
      <c r="AZ110" s="171"/>
      <c r="BA110" s="171"/>
      <c r="BB110" s="171"/>
      <c r="BC110" s="171"/>
      <c r="BD110" s="171"/>
      <c r="BE110" s="171"/>
      <c r="BF110" s="171"/>
      <c r="BG110" s="171"/>
      <c r="BH110" s="171"/>
      <c r="BI110" s="171"/>
      <c r="BJ110" s="171"/>
      <c r="BK110" s="171"/>
      <c r="BL110" s="171"/>
    </row>
    <row r="111" spans="1:73" x14ac:dyDescent="0.3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</row>
    <row r="112" spans="1:73" ht="15" customHeight="1" x14ac:dyDescent="0.35">
      <c r="C112" s="67"/>
      <c r="D112" s="166" t="s">
        <v>306</v>
      </c>
      <c r="E112" s="167"/>
      <c r="F112" s="167"/>
      <c r="G112" s="167"/>
      <c r="H112" s="168"/>
      <c r="I112" s="169" t="s">
        <v>305</v>
      </c>
      <c r="J112" s="169"/>
      <c r="K112" s="169"/>
      <c r="L112" s="169"/>
      <c r="M112" s="169"/>
      <c r="N112" s="169"/>
      <c r="O112" s="169"/>
      <c r="P112" s="169"/>
      <c r="Q112" s="169"/>
      <c r="R112" s="169"/>
      <c r="S112" s="169"/>
      <c r="T112" s="169"/>
      <c r="U112" s="169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/>
      <c r="AF112" s="169"/>
      <c r="AG112" s="169"/>
      <c r="AH112" s="169"/>
      <c r="AI112" s="169"/>
      <c r="AJ112" s="169"/>
      <c r="AK112" s="170" t="s">
        <v>304</v>
      </c>
      <c r="AL112" s="170"/>
      <c r="AM112" s="170"/>
      <c r="AN112" s="170"/>
      <c r="AO112" s="170"/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0"/>
      <c r="AZ112" s="170"/>
      <c r="BA112" s="170"/>
      <c r="BB112" s="170"/>
      <c r="BC112" s="170"/>
      <c r="BD112" s="170"/>
      <c r="BE112" s="170"/>
      <c r="BF112" s="170"/>
      <c r="BG112" s="170"/>
      <c r="BH112" s="170"/>
      <c r="BI112" s="170"/>
      <c r="BJ112" s="170"/>
      <c r="BK112" s="170"/>
      <c r="BL112" s="170"/>
    </row>
    <row r="113" spans="1:64" ht="79.5" customHeight="1" x14ac:dyDescent="0.35">
      <c r="C113" s="68"/>
      <c r="D113" s="98" t="s">
        <v>303</v>
      </c>
      <c r="E113" s="98" t="s">
        <v>302</v>
      </c>
      <c r="F113" s="98" t="s">
        <v>301</v>
      </c>
      <c r="G113" s="98" t="s">
        <v>300</v>
      </c>
      <c r="H113" s="98" t="s">
        <v>53</v>
      </c>
      <c r="I113" s="98" t="s">
        <v>52</v>
      </c>
      <c r="J113" s="98" t="s">
        <v>47</v>
      </c>
      <c r="K113" s="98">
        <v>0.05</v>
      </c>
      <c r="L113" s="98">
        <v>0.1</v>
      </c>
      <c r="M113" s="98">
        <v>0.15</v>
      </c>
      <c r="N113" s="98">
        <v>0.2</v>
      </c>
      <c r="O113" s="98">
        <v>0.25</v>
      </c>
      <c r="P113" s="98">
        <v>0.3</v>
      </c>
      <c r="Q113" s="98">
        <v>0.35</v>
      </c>
      <c r="R113" s="98">
        <v>0.4</v>
      </c>
      <c r="S113" s="98">
        <v>0.45</v>
      </c>
      <c r="T113" s="98">
        <v>0.5</v>
      </c>
      <c r="U113" s="98">
        <v>0.55000000000000004</v>
      </c>
      <c r="V113" s="98">
        <v>0.6</v>
      </c>
      <c r="W113" s="98">
        <v>0.65</v>
      </c>
      <c r="X113" s="98">
        <v>0.7</v>
      </c>
      <c r="Y113" s="98">
        <v>0.75</v>
      </c>
      <c r="Z113" s="98">
        <v>0.8</v>
      </c>
      <c r="AA113" s="98">
        <v>0.85</v>
      </c>
      <c r="AB113" s="98">
        <v>0.9</v>
      </c>
      <c r="AC113" s="98">
        <v>0.95</v>
      </c>
      <c r="AD113" s="98">
        <v>0.97499999999999998</v>
      </c>
      <c r="AE113" s="98">
        <v>0.98</v>
      </c>
      <c r="AF113" s="98">
        <v>0.98499999999999999</v>
      </c>
      <c r="AG113" s="98">
        <v>0.99</v>
      </c>
      <c r="AH113" s="98">
        <v>0.995</v>
      </c>
      <c r="AI113" s="98">
        <v>0.997</v>
      </c>
      <c r="AJ113" s="98">
        <v>0.999</v>
      </c>
      <c r="AK113" s="98" t="s">
        <v>52</v>
      </c>
      <c r="AL113" s="98" t="s">
        <v>47</v>
      </c>
      <c r="AM113" s="98">
        <v>0.05</v>
      </c>
      <c r="AN113" s="98">
        <v>0.1</v>
      </c>
      <c r="AO113" s="98">
        <v>0.15</v>
      </c>
      <c r="AP113" s="98">
        <v>0.2</v>
      </c>
      <c r="AQ113" s="98">
        <v>0.25</v>
      </c>
      <c r="AR113" s="98">
        <v>0.3</v>
      </c>
      <c r="AS113" s="98">
        <v>0.35</v>
      </c>
      <c r="AT113" s="98">
        <v>0.4</v>
      </c>
      <c r="AU113" s="98">
        <v>0.45</v>
      </c>
      <c r="AV113" s="98">
        <v>0.5</v>
      </c>
      <c r="AW113" s="98">
        <v>0.55000000000000004</v>
      </c>
      <c r="AX113" s="98">
        <v>0.6</v>
      </c>
      <c r="AY113" s="98">
        <v>0.65</v>
      </c>
      <c r="AZ113" s="98">
        <v>0.7</v>
      </c>
      <c r="BA113" s="98">
        <v>0.75</v>
      </c>
      <c r="BB113" s="98">
        <v>0.8</v>
      </c>
      <c r="BC113" s="98">
        <v>0.85</v>
      </c>
      <c r="BD113" s="98">
        <v>0.9</v>
      </c>
      <c r="BE113" s="98">
        <v>0.95</v>
      </c>
      <c r="BF113" s="98">
        <v>0.97499999999999998</v>
      </c>
      <c r="BG113" s="98">
        <v>0.98</v>
      </c>
      <c r="BH113" s="98">
        <v>0.98499999999999999</v>
      </c>
      <c r="BI113" s="98">
        <v>0.99</v>
      </c>
      <c r="BJ113" s="98">
        <v>0.995</v>
      </c>
      <c r="BK113" s="98">
        <v>0.997</v>
      </c>
      <c r="BL113" s="98">
        <v>0.999</v>
      </c>
    </row>
    <row r="114" spans="1:64" x14ac:dyDescent="0.35">
      <c r="C114" s="68"/>
      <c r="D114" s="69" t="s">
        <v>357</v>
      </c>
      <c r="E114" s="69" t="s">
        <v>358</v>
      </c>
      <c r="F114" s="69" t="s">
        <v>359</v>
      </c>
      <c r="G114" s="69" t="s">
        <v>360</v>
      </c>
      <c r="H114" s="69" t="s">
        <v>361</v>
      </c>
      <c r="I114" s="69" t="s">
        <v>362</v>
      </c>
      <c r="J114" s="69" t="s">
        <v>363</v>
      </c>
      <c r="K114" s="69" t="s">
        <v>364</v>
      </c>
      <c r="L114" s="69" t="s">
        <v>365</v>
      </c>
      <c r="M114" s="69" t="s">
        <v>366</v>
      </c>
      <c r="N114" s="69" t="s">
        <v>367</v>
      </c>
      <c r="O114" s="69" t="s">
        <v>368</v>
      </c>
      <c r="P114" s="69" t="s">
        <v>369</v>
      </c>
      <c r="Q114" s="69" t="s">
        <v>370</v>
      </c>
      <c r="R114" s="69" t="s">
        <v>371</v>
      </c>
      <c r="S114" s="69" t="s">
        <v>372</v>
      </c>
      <c r="T114" s="69" t="s">
        <v>373</v>
      </c>
      <c r="U114" s="69" t="s">
        <v>374</v>
      </c>
      <c r="V114" s="69" t="s">
        <v>375</v>
      </c>
      <c r="W114" s="69" t="s">
        <v>376</v>
      </c>
      <c r="X114" s="69" t="s">
        <v>377</v>
      </c>
      <c r="Y114" s="69" t="s">
        <v>378</v>
      </c>
      <c r="Z114" s="69" t="s">
        <v>379</v>
      </c>
      <c r="AA114" s="69" t="s">
        <v>380</v>
      </c>
      <c r="AB114" s="69" t="s">
        <v>381</v>
      </c>
      <c r="AC114" s="69" t="s">
        <v>382</v>
      </c>
      <c r="AD114" s="69" t="s">
        <v>414</v>
      </c>
      <c r="AE114" s="69" t="s">
        <v>415</v>
      </c>
      <c r="AF114" s="69" t="s">
        <v>416</v>
      </c>
      <c r="AG114" s="69" t="s">
        <v>417</v>
      </c>
      <c r="AH114" s="69" t="s">
        <v>418</v>
      </c>
      <c r="AI114" s="69" t="s">
        <v>419</v>
      </c>
      <c r="AJ114" s="69" t="s">
        <v>420</v>
      </c>
      <c r="AK114" s="69" t="s">
        <v>421</v>
      </c>
      <c r="AL114" s="69" t="s">
        <v>422</v>
      </c>
      <c r="AM114" s="69" t="s">
        <v>423</v>
      </c>
      <c r="AN114" s="69" t="s">
        <v>424</v>
      </c>
      <c r="AO114" s="69" t="s">
        <v>425</v>
      </c>
      <c r="AP114" s="69" t="s">
        <v>432</v>
      </c>
      <c r="AQ114" s="69" t="s">
        <v>433</v>
      </c>
      <c r="AR114" s="69" t="s">
        <v>434</v>
      </c>
      <c r="AS114" s="69" t="s">
        <v>435</v>
      </c>
      <c r="AT114" s="69" t="s">
        <v>436</v>
      </c>
      <c r="AU114" s="69" t="s">
        <v>437</v>
      </c>
      <c r="AV114" s="69" t="s">
        <v>438</v>
      </c>
      <c r="AW114" s="69" t="s">
        <v>439</v>
      </c>
      <c r="AX114" s="69" t="s">
        <v>440</v>
      </c>
      <c r="AY114" s="69" t="s">
        <v>441</v>
      </c>
      <c r="AZ114" s="69" t="s">
        <v>442</v>
      </c>
      <c r="BA114" s="69" t="s">
        <v>443</v>
      </c>
      <c r="BB114" s="69" t="s">
        <v>444</v>
      </c>
      <c r="BC114" s="69" t="s">
        <v>445</v>
      </c>
      <c r="BD114" s="69" t="s">
        <v>446</v>
      </c>
      <c r="BE114" s="69" t="s">
        <v>447</v>
      </c>
      <c r="BF114" s="69" t="s">
        <v>448</v>
      </c>
      <c r="BG114" s="69" t="s">
        <v>449</v>
      </c>
      <c r="BH114" s="69" t="s">
        <v>450</v>
      </c>
      <c r="BI114" s="69" t="s">
        <v>451</v>
      </c>
      <c r="BJ114" s="69" t="s">
        <v>452</v>
      </c>
      <c r="BK114" s="69" t="s">
        <v>453</v>
      </c>
      <c r="BL114" s="69" t="s">
        <v>454</v>
      </c>
    </row>
    <row r="115" spans="1:64" ht="36" x14ac:dyDescent="0.35">
      <c r="A115" s="12"/>
      <c r="B115" s="65" t="s">
        <v>383</v>
      </c>
      <c r="C115" s="116" t="s">
        <v>354</v>
      </c>
      <c r="D115" s="68" t="str">
        <f>"NL_EXP_NET_" &amp; $B115 &amp; "_" &amp; D$114</f>
        <v>NL_EXP_NET_R1_C1</v>
      </c>
      <c r="E115" s="68" t="str">
        <f>"NL_EXP_NET_" &amp; $B115 &amp; "_" &amp; E$114</f>
        <v>NL_EXP_NET_R1_C2</v>
      </c>
      <c r="F115" s="68" t="str">
        <f>"NL_LR_NET_" &amp; $B115 &amp; "_" &amp; F$114</f>
        <v>NL_LR_NET_R1_C3</v>
      </c>
      <c r="G115" s="68" t="str">
        <f>"NL_LR_NET_" &amp; $B115 &amp; "_" &amp; G$114</f>
        <v>NL_LR_NET_R1_C4</v>
      </c>
      <c r="H115" s="68" t="str">
        <f>"NL_SCR_NET_" &amp; $B115 &amp; "_" &amp; H$114</f>
        <v>NL_SCR_NET_R1_C5</v>
      </c>
      <c r="I115" s="68" t="str">
        <f t="shared" ref="I115:J117" si="83">"NL_SPR_NDI_" &amp; $B115 &amp; "_" &amp; I$114</f>
        <v>NL_SPR_NDI_R1_C6</v>
      </c>
      <c r="J115" s="68" t="str">
        <f t="shared" si="83"/>
        <v>NL_SPR_NDI_R1_C7</v>
      </c>
      <c r="K115" s="68" t="str">
        <f t="shared" ref="K115:Z117" si="84">"NL_PCT_NDI_" &amp; $B115 &amp; "_" &amp; K$114</f>
        <v>NL_PCT_NDI_R1_C8</v>
      </c>
      <c r="L115" s="68" t="str">
        <f t="shared" si="84"/>
        <v>NL_PCT_NDI_R1_C9</v>
      </c>
      <c r="M115" s="68" t="str">
        <f t="shared" si="84"/>
        <v>NL_PCT_NDI_R1_C10</v>
      </c>
      <c r="N115" s="68" t="str">
        <f t="shared" si="84"/>
        <v>NL_PCT_NDI_R1_C11</v>
      </c>
      <c r="O115" s="68" t="str">
        <f t="shared" si="84"/>
        <v>NL_PCT_NDI_R1_C12</v>
      </c>
      <c r="P115" s="68" t="str">
        <f t="shared" si="84"/>
        <v>NL_PCT_NDI_R1_C13</v>
      </c>
      <c r="Q115" s="68" t="str">
        <f t="shared" si="84"/>
        <v>NL_PCT_NDI_R1_C14</v>
      </c>
      <c r="R115" s="68" t="str">
        <f t="shared" si="84"/>
        <v>NL_PCT_NDI_R1_C15</v>
      </c>
      <c r="S115" s="68" t="str">
        <f t="shared" si="84"/>
        <v>NL_PCT_NDI_R1_C16</v>
      </c>
      <c r="T115" s="68" t="str">
        <f t="shared" si="84"/>
        <v>NL_PCT_NDI_R1_C17</v>
      </c>
      <c r="U115" s="68" t="str">
        <f t="shared" si="84"/>
        <v>NL_PCT_NDI_R1_C18</v>
      </c>
      <c r="V115" s="68" t="str">
        <f t="shared" si="84"/>
        <v>NL_PCT_NDI_R1_C19</v>
      </c>
      <c r="W115" s="68" t="str">
        <f t="shared" si="84"/>
        <v>NL_PCT_NDI_R1_C20</v>
      </c>
      <c r="X115" s="68" t="str">
        <f t="shared" si="84"/>
        <v>NL_PCT_NDI_R1_C21</v>
      </c>
      <c r="Y115" s="68" t="str">
        <f t="shared" si="84"/>
        <v>NL_PCT_NDI_R1_C22</v>
      </c>
      <c r="Z115" s="68" t="str">
        <f t="shared" si="84"/>
        <v>NL_PCT_NDI_R1_C23</v>
      </c>
      <c r="AA115" s="68" t="str">
        <f t="shared" ref="U115:AJ117" si="85">"NL_PCT_NDI_" &amp; $B115 &amp; "_" &amp; AA$114</f>
        <v>NL_PCT_NDI_R1_C24</v>
      </c>
      <c r="AB115" s="68" t="str">
        <f t="shared" si="85"/>
        <v>NL_PCT_NDI_R1_C25</v>
      </c>
      <c r="AC115" s="68" t="str">
        <f t="shared" si="85"/>
        <v>NL_PCT_NDI_R1_C26</v>
      </c>
      <c r="AD115" s="68" t="str">
        <f t="shared" si="85"/>
        <v>NL_PCT_NDI_R1_C27</v>
      </c>
      <c r="AE115" s="68" t="str">
        <f t="shared" si="85"/>
        <v>NL_PCT_NDI_R1_C28</v>
      </c>
      <c r="AF115" s="68" t="str">
        <f t="shared" si="85"/>
        <v>NL_PCT_NDI_R1_C29</v>
      </c>
      <c r="AG115" s="68" t="str">
        <f t="shared" si="85"/>
        <v>NL_PCT_NDI_R1_C30</v>
      </c>
      <c r="AH115" s="68" t="str">
        <f t="shared" si="85"/>
        <v>NL_PCT_NDI_R1_C31</v>
      </c>
      <c r="AI115" s="68" t="str">
        <f t="shared" si="85"/>
        <v>NL_PCT_NDI_R1_C32</v>
      </c>
      <c r="AJ115" s="68" t="str">
        <f t="shared" si="85"/>
        <v>NL_PCT_NDI_R1_C33</v>
      </c>
      <c r="AK115" s="68" t="str">
        <f t="shared" ref="AK115:AL117" si="86">"NL_SPR_NDI_" &amp; $B115 &amp; "_" &amp; AK$114</f>
        <v>NL_SPR_NDI_R1_C34</v>
      </c>
      <c r="AL115" s="68" t="str">
        <f t="shared" si="86"/>
        <v>NL_SPR_NDI_R1_C35</v>
      </c>
      <c r="AM115" s="68" t="str">
        <f t="shared" ref="AM115:BB117" si="87">"NL_PCT_NUD_" &amp; $B115 &amp; "_" &amp; AM$114</f>
        <v>NL_PCT_NUD_R1_C36</v>
      </c>
      <c r="AN115" s="68" t="str">
        <f t="shared" si="87"/>
        <v>NL_PCT_NUD_R1_C37</v>
      </c>
      <c r="AO115" s="68" t="str">
        <f t="shared" si="87"/>
        <v>NL_PCT_NUD_R1_C38</v>
      </c>
      <c r="AP115" s="68" t="str">
        <f t="shared" si="87"/>
        <v>NL_PCT_NUD_R1_C39</v>
      </c>
      <c r="AQ115" s="68" t="str">
        <f t="shared" si="87"/>
        <v>NL_PCT_NUD_R1_C40</v>
      </c>
      <c r="AR115" s="68" t="str">
        <f t="shared" si="87"/>
        <v>NL_PCT_NUD_R1_C41</v>
      </c>
      <c r="AS115" s="68" t="str">
        <f t="shared" si="87"/>
        <v>NL_PCT_NUD_R1_C42</v>
      </c>
      <c r="AT115" s="68" t="str">
        <f t="shared" si="87"/>
        <v>NL_PCT_NUD_R1_C43</v>
      </c>
      <c r="AU115" s="68" t="str">
        <f t="shared" si="87"/>
        <v>NL_PCT_NUD_R1_C44</v>
      </c>
      <c r="AV115" s="68" t="str">
        <f t="shared" si="87"/>
        <v>NL_PCT_NUD_R1_C45</v>
      </c>
      <c r="AW115" s="68" t="str">
        <f t="shared" si="87"/>
        <v>NL_PCT_NUD_R1_C46</v>
      </c>
      <c r="AX115" s="68" t="str">
        <f t="shared" si="87"/>
        <v>NL_PCT_NUD_R1_C47</v>
      </c>
      <c r="AY115" s="68" t="str">
        <f t="shared" si="87"/>
        <v>NL_PCT_NUD_R1_C48</v>
      </c>
      <c r="AZ115" s="68" t="str">
        <f t="shared" si="87"/>
        <v>NL_PCT_NUD_R1_C49</v>
      </c>
      <c r="BA115" s="68" t="str">
        <f t="shared" si="87"/>
        <v>NL_PCT_NUD_R1_C50</v>
      </c>
      <c r="BB115" s="68" t="str">
        <f t="shared" si="87"/>
        <v>NL_PCT_NUD_R1_C51</v>
      </c>
      <c r="BC115" s="68" t="str">
        <f t="shared" ref="AW115:BL117" si="88">"NL_PCT_NUD_" &amp; $B115 &amp; "_" &amp; BC$114</f>
        <v>NL_PCT_NUD_R1_C52</v>
      </c>
      <c r="BD115" s="68" t="str">
        <f t="shared" si="88"/>
        <v>NL_PCT_NUD_R1_C53</v>
      </c>
      <c r="BE115" s="68" t="str">
        <f t="shared" si="88"/>
        <v>NL_PCT_NUD_R1_C54</v>
      </c>
      <c r="BF115" s="68" t="str">
        <f t="shared" si="88"/>
        <v>NL_PCT_NUD_R1_C55</v>
      </c>
      <c r="BG115" s="68" t="str">
        <f t="shared" si="88"/>
        <v>NL_PCT_NUD_R1_C56</v>
      </c>
      <c r="BH115" s="68" t="str">
        <f t="shared" si="88"/>
        <v>NL_PCT_NUD_R1_C57</v>
      </c>
      <c r="BI115" s="68" t="str">
        <f t="shared" si="88"/>
        <v>NL_PCT_NUD_R1_C58</v>
      </c>
      <c r="BJ115" s="68" t="str">
        <f t="shared" si="88"/>
        <v>NL_PCT_NUD_R1_C59</v>
      </c>
      <c r="BK115" s="68" t="str">
        <f t="shared" si="88"/>
        <v>NL_PCT_NUD_R1_C60</v>
      </c>
      <c r="BL115" s="68" t="str">
        <f t="shared" si="88"/>
        <v>NL_PCT_NUD_R1_C61</v>
      </c>
    </row>
    <row r="116" spans="1:64" ht="36" x14ac:dyDescent="0.35">
      <c r="A116" s="12"/>
      <c r="B116" s="65" t="s">
        <v>384</v>
      </c>
      <c r="C116" s="116" t="s">
        <v>355</v>
      </c>
      <c r="D116" s="115"/>
      <c r="E116" s="115"/>
      <c r="F116" s="68" t="str">
        <f t="shared" ref="F116:G117" si="89">"NL_LR_NET_" &amp; $B116 &amp; "_" &amp; F$114</f>
        <v>NL_LR_NET_R2_C3</v>
      </c>
      <c r="G116" s="68" t="str">
        <f t="shared" si="89"/>
        <v>NL_LR_NET_R2_C4</v>
      </c>
      <c r="H116" s="68" t="str">
        <f>"NL_SCR_NET_" &amp; $B116 &amp; "_" &amp; H$114</f>
        <v>NL_SCR_NET_R2_C5</v>
      </c>
      <c r="I116" s="68" t="str">
        <f t="shared" si="83"/>
        <v>NL_SPR_NDI_R2_C6</v>
      </c>
      <c r="J116" s="68" t="str">
        <f t="shared" si="83"/>
        <v>NL_SPR_NDI_R2_C7</v>
      </c>
      <c r="K116" s="68" t="str">
        <f t="shared" si="84"/>
        <v>NL_PCT_NDI_R2_C8</v>
      </c>
      <c r="L116" s="68" t="str">
        <f t="shared" si="84"/>
        <v>NL_PCT_NDI_R2_C9</v>
      </c>
      <c r="M116" s="68" t="str">
        <f t="shared" si="84"/>
        <v>NL_PCT_NDI_R2_C10</v>
      </c>
      <c r="N116" s="68" t="str">
        <f t="shared" si="84"/>
        <v>NL_PCT_NDI_R2_C11</v>
      </c>
      <c r="O116" s="68" t="str">
        <f t="shared" si="84"/>
        <v>NL_PCT_NDI_R2_C12</v>
      </c>
      <c r="P116" s="68" t="str">
        <f t="shared" si="84"/>
        <v>NL_PCT_NDI_R2_C13</v>
      </c>
      <c r="Q116" s="68" t="str">
        <f t="shared" si="84"/>
        <v>NL_PCT_NDI_R2_C14</v>
      </c>
      <c r="R116" s="68" t="str">
        <f t="shared" si="84"/>
        <v>NL_PCT_NDI_R2_C15</v>
      </c>
      <c r="S116" s="68" t="str">
        <f t="shared" si="84"/>
        <v>NL_PCT_NDI_R2_C16</v>
      </c>
      <c r="T116" s="68" t="str">
        <f t="shared" si="84"/>
        <v>NL_PCT_NDI_R2_C17</v>
      </c>
      <c r="U116" s="68" t="str">
        <f t="shared" si="85"/>
        <v>NL_PCT_NDI_R2_C18</v>
      </c>
      <c r="V116" s="68" t="str">
        <f t="shared" si="85"/>
        <v>NL_PCT_NDI_R2_C19</v>
      </c>
      <c r="W116" s="68" t="str">
        <f t="shared" si="85"/>
        <v>NL_PCT_NDI_R2_C20</v>
      </c>
      <c r="X116" s="68" t="str">
        <f t="shared" si="85"/>
        <v>NL_PCT_NDI_R2_C21</v>
      </c>
      <c r="Y116" s="68" t="str">
        <f t="shared" si="85"/>
        <v>NL_PCT_NDI_R2_C22</v>
      </c>
      <c r="Z116" s="68" t="str">
        <f t="shared" si="85"/>
        <v>NL_PCT_NDI_R2_C23</v>
      </c>
      <c r="AA116" s="68" t="str">
        <f t="shared" si="85"/>
        <v>NL_PCT_NDI_R2_C24</v>
      </c>
      <c r="AB116" s="68" t="str">
        <f t="shared" si="85"/>
        <v>NL_PCT_NDI_R2_C25</v>
      </c>
      <c r="AC116" s="68" t="str">
        <f t="shared" si="85"/>
        <v>NL_PCT_NDI_R2_C26</v>
      </c>
      <c r="AD116" s="68" t="str">
        <f t="shared" si="85"/>
        <v>NL_PCT_NDI_R2_C27</v>
      </c>
      <c r="AE116" s="68" t="str">
        <f t="shared" si="85"/>
        <v>NL_PCT_NDI_R2_C28</v>
      </c>
      <c r="AF116" s="68" t="str">
        <f t="shared" si="85"/>
        <v>NL_PCT_NDI_R2_C29</v>
      </c>
      <c r="AG116" s="68" t="str">
        <f t="shared" si="85"/>
        <v>NL_PCT_NDI_R2_C30</v>
      </c>
      <c r="AH116" s="68" t="str">
        <f t="shared" si="85"/>
        <v>NL_PCT_NDI_R2_C31</v>
      </c>
      <c r="AI116" s="68" t="str">
        <f t="shared" si="85"/>
        <v>NL_PCT_NDI_R2_C32</v>
      </c>
      <c r="AJ116" s="68" t="str">
        <f t="shared" si="85"/>
        <v>NL_PCT_NDI_R2_C33</v>
      </c>
      <c r="AK116" s="68" t="str">
        <f t="shared" si="86"/>
        <v>NL_SPR_NDI_R2_C34</v>
      </c>
      <c r="AL116" s="68" t="str">
        <f t="shared" si="86"/>
        <v>NL_SPR_NDI_R2_C35</v>
      </c>
      <c r="AM116" s="68" t="str">
        <f t="shared" si="87"/>
        <v>NL_PCT_NUD_R2_C36</v>
      </c>
      <c r="AN116" s="68" t="str">
        <f t="shared" si="87"/>
        <v>NL_PCT_NUD_R2_C37</v>
      </c>
      <c r="AO116" s="68" t="str">
        <f t="shared" si="87"/>
        <v>NL_PCT_NUD_R2_C38</v>
      </c>
      <c r="AP116" s="68" t="str">
        <f t="shared" si="87"/>
        <v>NL_PCT_NUD_R2_C39</v>
      </c>
      <c r="AQ116" s="68" t="str">
        <f t="shared" si="87"/>
        <v>NL_PCT_NUD_R2_C40</v>
      </c>
      <c r="AR116" s="68" t="str">
        <f t="shared" si="87"/>
        <v>NL_PCT_NUD_R2_C41</v>
      </c>
      <c r="AS116" s="68" t="str">
        <f t="shared" si="87"/>
        <v>NL_PCT_NUD_R2_C42</v>
      </c>
      <c r="AT116" s="68" t="str">
        <f t="shared" si="87"/>
        <v>NL_PCT_NUD_R2_C43</v>
      </c>
      <c r="AU116" s="68" t="str">
        <f t="shared" si="87"/>
        <v>NL_PCT_NUD_R2_C44</v>
      </c>
      <c r="AV116" s="68" t="str">
        <f t="shared" si="87"/>
        <v>NL_PCT_NUD_R2_C45</v>
      </c>
      <c r="AW116" s="68" t="str">
        <f t="shared" si="88"/>
        <v>NL_PCT_NUD_R2_C46</v>
      </c>
      <c r="AX116" s="68" t="str">
        <f t="shared" si="88"/>
        <v>NL_PCT_NUD_R2_C47</v>
      </c>
      <c r="AY116" s="68" t="str">
        <f t="shared" si="88"/>
        <v>NL_PCT_NUD_R2_C48</v>
      </c>
      <c r="AZ116" s="68" t="str">
        <f t="shared" si="88"/>
        <v>NL_PCT_NUD_R2_C49</v>
      </c>
      <c r="BA116" s="68" t="str">
        <f t="shared" si="88"/>
        <v>NL_PCT_NUD_R2_C50</v>
      </c>
      <c r="BB116" s="68" t="str">
        <f t="shared" si="88"/>
        <v>NL_PCT_NUD_R2_C51</v>
      </c>
      <c r="BC116" s="68" t="str">
        <f t="shared" si="88"/>
        <v>NL_PCT_NUD_R2_C52</v>
      </c>
      <c r="BD116" s="68" t="str">
        <f t="shared" si="88"/>
        <v>NL_PCT_NUD_R2_C53</v>
      </c>
      <c r="BE116" s="68" t="str">
        <f t="shared" si="88"/>
        <v>NL_PCT_NUD_R2_C54</v>
      </c>
      <c r="BF116" s="68" t="str">
        <f t="shared" si="88"/>
        <v>NL_PCT_NUD_R2_C55</v>
      </c>
      <c r="BG116" s="68" t="str">
        <f t="shared" si="88"/>
        <v>NL_PCT_NUD_R2_C56</v>
      </c>
      <c r="BH116" s="68" t="str">
        <f t="shared" si="88"/>
        <v>NL_PCT_NUD_R2_C57</v>
      </c>
      <c r="BI116" s="68" t="str">
        <f t="shared" si="88"/>
        <v>NL_PCT_NUD_R2_C58</v>
      </c>
      <c r="BJ116" s="68" t="str">
        <f t="shared" si="88"/>
        <v>NL_PCT_NUD_R2_C59</v>
      </c>
      <c r="BK116" s="68" t="str">
        <f t="shared" si="88"/>
        <v>NL_PCT_NUD_R2_C60</v>
      </c>
      <c r="BL116" s="68" t="str">
        <f t="shared" si="88"/>
        <v>NL_PCT_NUD_R2_C61</v>
      </c>
    </row>
    <row r="117" spans="1:64" ht="36" x14ac:dyDescent="0.35">
      <c r="A117" s="12"/>
      <c r="B117" s="65" t="s">
        <v>385</v>
      </c>
      <c r="C117" s="116" t="s">
        <v>356</v>
      </c>
      <c r="D117" s="68" t="str">
        <f>"NL_EXP_NET_" &amp; $B117 &amp; "_" &amp; D$114</f>
        <v>NL_EXP_NET_R3_C1</v>
      </c>
      <c r="E117" s="68" t="str">
        <f>"NL_EXP_NET_" &amp; $B117 &amp; "_" &amp; E$114</f>
        <v>NL_EXP_NET_R3_C2</v>
      </c>
      <c r="F117" s="68" t="str">
        <f t="shared" si="89"/>
        <v>NL_LR_NET_R3_C3</v>
      </c>
      <c r="G117" s="68" t="str">
        <f t="shared" si="89"/>
        <v>NL_LR_NET_R3_C4</v>
      </c>
      <c r="H117" s="68" t="str">
        <f>"NL_SCR_NET_" &amp; $B117 &amp; "_" &amp; H$114</f>
        <v>NL_SCR_NET_R3_C5</v>
      </c>
      <c r="I117" s="68" t="str">
        <f t="shared" si="83"/>
        <v>NL_SPR_NDI_R3_C6</v>
      </c>
      <c r="J117" s="68" t="str">
        <f t="shared" si="83"/>
        <v>NL_SPR_NDI_R3_C7</v>
      </c>
      <c r="K117" s="68" t="str">
        <f t="shared" si="84"/>
        <v>NL_PCT_NDI_R3_C8</v>
      </c>
      <c r="L117" s="68" t="str">
        <f t="shared" si="84"/>
        <v>NL_PCT_NDI_R3_C9</v>
      </c>
      <c r="M117" s="68" t="str">
        <f t="shared" si="84"/>
        <v>NL_PCT_NDI_R3_C10</v>
      </c>
      <c r="N117" s="68" t="str">
        <f t="shared" si="84"/>
        <v>NL_PCT_NDI_R3_C11</v>
      </c>
      <c r="O117" s="68" t="str">
        <f t="shared" si="84"/>
        <v>NL_PCT_NDI_R3_C12</v>
      </c>
      <c r="P117" s="68" t="str">
        <f t="shared" si="84"/>
        <v>NL_PCT_NDI_R3_C13</v>
      </c>
      <c r="Q117" s="68" t="str">
        <f t="shared" si="84"/>
        <v>NL_PCT_NDI_R3_C14</v>
      </c>
      <c r="R117" s="68" t="str">
        <f t="shared" si="84"/>
        <v>NL_PCT_NDI_R3_C15</v>
      </c>
      <c r="S117" s="68" t="str">
        <f t="shared" si="84"/>
        <v>NL_PCT_NDI_R3_C16</v>
      </c>
      <c r="T117" s="68" t="str">
        <f t="shared" si="84"/>
        <v>NL_PCT_NDI_R3_C17</v>
      </c>
      <c r="U117" s="68" t="str">
        <f t="shared" si="85"/>
        <v>NL_PCT_NDI_R3_C18</v>
      </c>
      <c r="V117" s="68" t="str">
        <f t="shared" si="85"/>
        <v>NL_PCT_NDI_R3_C19</v>
      </c>
      <c r="W117" s="68" t="str">
        <f t="shared" si="85"/>
        <v>NL_PCT_NDI_R3_C20</v>
      </c>
      <c r="X117" s="68" t="str">
        <f t="shared" si="85"/>
        <v>NL_PCT_NDI_R3_C21</v>
      </c>
      <c r="Y117" s="68" t="str">
        <f t="shared" si="85"/>
        <v>NL_PCT_NDI_R3_C22</v>
      </c>
      <c r="Z117" s="68" t="str">
        <f t="shared" si="85"/>
        <v>NL_PCT_NDI_R3_C23</v>
      </c>
      <c r="AA117" s="68" t="str">
        <f t="shared" si="85"/>
        <v>NL_PCT_NDI_R3_C24</v>
      </c>
      <c r="AB117" s="68" t="str">
        <f t="shared" si="85"/>
        <v>NL_PCT_NDI_R3_C25</v>
      </c>
      <c r="AC117" s="68" t="str">
        <f t="shared" si="85"/>
        <v>NL_PCT_NDI_R3_C26</v>
      </c>
      <c r="AD117" s="68" t="str">
        <f t="shared" si="85"/>
        <v>NL_PCT_NDI_R3_C27</v>
      </c>
      <c r="AE117" s="68" t="str">
        <f t="shared" si="85"/>
        <v>NL_PCT_NDI_R3_C28</v>
      </c>
      <c r="AF117" s="68" t="str">
        <f t="shared" si="85"/>
        <v>NL_PCT_NDI_R3_C29</v>
      </c>
      <c r="AG117" s="68" t="str">
        <f t="shared" si="85"/>
        <v>NL_PCT_NDI_R3_C30</v>
      </c>
      <c r="AH117" s="68" t="str">
        <f t="shared" si="85"/>
        <v>NL_PCT_NDI_R3_C31</v>
      </c>
      <c r="AI117" s="68" t="str">
        <f t="shared" si="85"/>
        <v>NL_PCT_NDI_R3_C32</v>
      </c>
      <c r="AJ117" s="68" t="str">
        <f t="shared" si="85"/>
        <v>NL_PCT_NDI_R3_C33</v>
      </c>
      <c r="AK117" s="68" t="str">
        <f t="shared" si="86"/>
        <v>NL_SPR_NDI_R3_C34</v>
      </c>
      <c r="AL117" s="68" t="str">
        <f t="shared" si="86"/>
        <v>NL_SPR_NDI_R3_C35</v>
      </c>
      <c r="AM117" s="68" t="str">
        <f t="shared" si="87"/>
        <v>NL_PCT_NUD_R3_C36</v>
      </c>
      <c r="AN117" s="68" t="str">
        <f t="shared" si="87"/>
        <v>NL_PCT_NUD_R3_C37</v>
      </c>
      <c r="AO117" s="68" t="str">
        <f t="shared" si="87"/>
        <v>NL_PCT_NUD_R3_C38</v>
      </c>
      <c r="AP117" s="68" t="str">
        <f t="shared" si="87"/>
        <v>NL_PCT_NUD_R3_C39</v>
      </c>
      <c r="AQ117" s="68" t="str">
        <f t="shared" si="87"/>
        <v>NL_PCT_NUD_R3_C40</v>
      </c>
      <c r="AR117" s="68" t="str">
        <f t="shared" si="87"/>
        <v>NL_PCT_NUD_R3_C41</v>
      </c>
      <c r="AS117" s="68" t="str">
        <f t="shared" si="87"/>
        <v>NL_PCT_NUD_R3_C42</v>
      </c>
      <c r="AT117" s="68" t="str">
        <f t="shared" si="87"/>
        <v>NL_PCT_NUD_R3_C43</v>
      </c>
      <c r="AU117" s="68" t="str">
        <f t="shared" si="87"/>
        <v>NL_PCT_NUD_R3_C44</v>
      </c>
      <c r="AV117" s="68" t="str">
        <f t="shared" si="87"/>
        <v>NL_PCT_NUD_R3_C45</v>
      </c>
      <c r="AW117" s="68" t="str">
        <f t="shared" si="88"/>
        <v>NL_PCT_NUD_R3_C46</v>
      </c>
      <c r="AX117" s="68" t="str">
        <f t="shared" si="88"/>
        <v>NL_PCT_NUD_R3_C47</v>
      </c>
      <c r="AY117" s="68" t="str">
        <f t="shared" si="88"/>
        <v>NL_PCT_NUD_R3_C48</v>
      </c>
      <c r="AZ117" s="68" t="str">
        <f t="shared" si="88"/>
        <v>NL_PCT_NUD_R3_C49</v>
      </c>
      <c r="BA117" s="68" t="str">
        <f t="shared" si="88"/>
        <v>NL_PCT_NUD_R3_C50</v>
      </c>
      <c r="BB117" s="68" t="str">
        <f t="shared" si="88"/>
        <v>NL_PCT_NUD_R3_C51</v>
      </c>
      <c r="BC117" s="68" t="str">
        <f t="shared" si="88"/>
        <v>NL_PCT_NUD_R3_C52</v>
      </c>
      <c r="BD117" s="68" t="str">
        <f t="shared" si="88"/>
        <v>NL_PCT_NUD_R3_C53</v>
      </c>
      <c r="BE117" s="68" t="str">
        <f t="shared" si="88"/>
        <v>NL_PCT_NUD_R3_C54</v>
      </c>
      <c r="BF117" s="68" t="str">
        <f t="shared" si="88"/>
        <v>NL_PCT_NUD_R3_C55</v>
      </c>
      <c r="BG117" s="68" t="str">
        <f t="shared" si="88"/>
        <v>NL_PCT_NUD_R3_C56</v>
      </c>
      <c r="BH117" s="68" t="str">
        <f t="shared" si="88"/>
        <v>NL_PCT_NUD_R3_C57</v>
      </c>
      <c r="BI117" s="68" t="str">
        <f t="shared" si="88"/>
        <v>NL_PCT_NUD_R3_C58</v>
      </c>
      <c r="BJ117" s="68" t="str">
        <f t="shared" si="88"/>
        <v>NL_PCT_NUD_R3_C59</v>
      </c>
      <c r="BK117" s="68" t="str">
        <f t="shared" si="88"/>
        <v>NL_PCT_NUD_R3_C60</v>
      </c>
      <c r="BL117" s="68" t="str">
        <f t="shared" si="88"/>
        <v>NL_PCT_NUD_R3_C61</v>
      </c>
    </row>
    <row r="118" spans="1:64" x14ac:dyDescent="0.35">
      <c r="A118" s="12"/>
      <c r="B118" s="66"/>
      <c r="C118" s="76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</row>
    <row r="119" spans="1:64" x14ac:dyDescent="0.35">
      <c r="A119" s="12"/>
      <c r="B119" s="171" t="s">
        <v>518</v>
      </c>
      <c r="C119" s="171"/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71"/>
      <c r="O119" s="171"/>
      <c r="P119" s="171"/>
      <c r="Q119" s="171"/>
      <c r="R119" s="171"/>
      <c r="S119" s="171"/>
      <c r="T119" s="171"/>
      <c r="U119" s="171"/>
      <c r="V119" s="171"/>
      <c r="W119" s="171"/>
      <c r="X119" s="171"/>
      <c r="Y119" s="171"/>
      <c r="Z119" s="171"/>
      <c r="AA119" s="171"/>
      <c r="AB119" s="171"/>
      <c r="AC119" s="171"/>
      <c r="AD119" s="171"/>
      <c r="AE119" s="171"/>
      <c r="AF119" s="171"/>
      <c r="AG119" s="171"/>
      <c r="AH119" s="171"/>
      <c r="AI119" s="171"/>
      <c r="AJ119" s="171"/>
      <c r="AK119" s="171"/>
      <c r="AL119" s="171"/>
      <c r="AM119" s="171"/>
      <c r="AN119" s="171"/>
      <c r="AO119" s="171"/>
      <c r="AP119" s="171"/>
      <c r="AQ119" s="171"/>
      <c r="AR119" s="171"/>
      <c r="AS119" s="171"/>
      <c r="AT119" s="171"/>
      <c r="AU119" s="171"/>
      <c r="AV119" s="171"/>
      <c r="AW119" s="171"/>
      <c r="AX119" s="171"/>
      <c r="AY119" s="171"/>
      <c r="AZ119" s="171"/>
      <c r="BA119" s="171"/>
      <c r="BB119" s="171"/>
      <c r="BC119" s="171"/>
      <c r="BD119" s="171"/>
      <c r="BE119" s="171"/>
      <c r="BF119" s="171"/>
      <c r="BG119" s="171"/>
      <c r="BH119" s="171"/>
      <c r="BI119" s="171"/>
      <c r="BJ119" s="171"/>
      <c r="BK119" s="171"/>
      <c r="BL119" s="171"/>
    </row>
    <row r="120" spans="1:64" x14ac:dyDescent="0.35">
      <c r="A120" s="12"/>
      <c r="B120" s="66"/>
      <c r="C120" s="76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  <c r="BF120" s="35"/>
      <c r="BG120" s="35"/>
      <c r="BH120" s="35"/>
      <c r="BI120" s="35"/>
      <c r="BJ120" s="35"/>
      <c r="BK120" s="35"/>
      <c r="BL120" s="35"/>
    </row>
    <row r="121" spans="1:64" ht="15" customHeight="1" x14ac:dyDescent="0.35">
      <c r="C121" s="67"/>
      <c r="D121" s="166" t="s">
        <v>306</v>
      </c>
      <c r="E121" s="167"/>
      <c r="F121" s="167"/>
      <c r="G121" s="167"/>
      <c r="H121" s="168"/>
      <c r="I121" s="169" t="s">
        <v>305</v>
      </c>
      <c r="J121" s="169"/>
      <c r="K121" s="169"/>
      <c r="L121" s="169"/>
      <c r="M121" s="169"/>
      <c r="N121" s="169"/>
      <c r="O121" s="169"/>
      <c r="P121" s="169"/>
      <c r="Q121" s="169"/>
      <c r="R121" s="169"/>
      <c r="S121" s="169"/>
      <c r="T121" s="169"/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  <c r="AF121" s="169"/>
      <c r="AG121" s="169"/>
      <c r="AH121" s="169"/>
      <c r="AI121" s="169"/>
      <c r="AJ121" s="169"/>
      <c r="AK121" s="170" t="s">
        <v>304</v>
      </c>
      <c r="AL121" s="170"/>
      <c r="AM121" s="170"/>
      <c r="AN121" s="170"/>
      <c r="AO121" s="170"/>
      <c r="AP121" s="170"/>
      <c r="AQ121" s="170"/>
      <c r="AR121" s="170"/>
      <c r="AS121" s="170"/>
      <c r="AT121" s="170"/>
      <c r="AU121" s="170"/>
      <c r="AV121" s="170"/>
      <c r="AW121" s="170"/>
      <c r="AX121" s="170"/>
      <c r="AY121" s="170"/>
      <c r="AZ121" s="170"/>
      <c r="BA121" s="170"/>
      <c r="BB121" s="170"/>
      <c r="BC121" s="170"/>
      <c r="BD121" s="170"/>
      <c r="BE121" s="170"/>
      <c r="BF121" s="170"/>
      <c r="BG121" s="170"/>
      <c r="BH121" s="170"/>
      <c r="BI121" s="170"/>
      <c r="BJ121" s="170"/>
      <c r="BK121" s="170"/>
      <c r="BL121" s="170"/>
    </row>
    <row r="122" spans="1:64" ht="79.5" customHeight="1" x14ac:dyDescent="0.35">
      <c r="C122" s="68"/>
      <c r="D122" s="98" t="s">
        <v>303</v>
      </c>
      <c r="E122" s="98" t="s">
        <v>302</v>
      </c>
      <c r="F122" s="98" t="s">
        <v>301</v>
      </c>
      <c r="G122" s="98" t="s">
        <v>300</v>
      </c>
      <c r="H122" s="98" t="s">
        <v>53</v>
      </c>
      <c r="I122" s="98" t="s">
        <v>52</v>
      </c>
      <c r="J122" s="98" t="s">
        <v>47</v>
      </c>
      <c r="K122" s="98">
        <v>0.05</v>
      </c>
      <c r="L122" s="98">
        <v>0.1</v>
      </c>
      <c r="M122" s="98">
        <v>0.15</v>
      </c>
      <c r="N122" s="98">
        <v>0.2</v>
      </c>
      <c r="O122" s="98">
        <v>0.25</v>
      </c>
      <c r="P122" s="98">
        <v>0.3</v>
      </c>
      <c r="Q122" s="98">
        <v>0.35</v>
      </c>
      <c r="R122" s="98">
        <v>0.4</v>
      </c>
      <c r="S122" s="98">
        <v>0.45</v>
      </c>
      <c r="T122" s="98">
        <v>0.5</v>
      </c>
      <c r="U122" s="98">
        <v>0.55000000000000004</v>
      </c>
      <c r="V122" s="98">
        <v>0.6</v>
      </c>
      <c r="W122" s="98">
        <v>0.65</v>
      </c>
      <c r="X122" s="98">
        <v>0.7</v>
      </c>
      <c r="Y122" s="98">
        <v>0.75</v>
      </c>
      <c r="Z122" s="98">
        <v>0.8</v>
      </c>
      <c r="AA122" s="98">
        <v>0.85</v>
      </c>
      <c r="AB122" s="98">
        <v>0.9</v>
      </c>
      <c r="AC122" s="98">
        <v>0.95</v>
      </c>
      <c r="AD122" s="98">
        <v>0.97499999999999998</v>
      </c>
      <c r="AE122" s="98">
        <v>0.98</v>
      </c>
      <c r="AF122" s="98">
        <v>0.98499999999999999</v>
      </c>
      <c r="AG122" s="98">
        <v>0.99</v>
      </c>
      <c r="AH122" s="98">
        <v>0.995</v>
      </c>
      <c r="AI122" s="98">
        <v>0.997</v>
      </c>
      <c r="AJ122" s="98">
        <v>0.999</v>
      </c>
      <c r="AK122" s="98" t="s">
        <v>52</v>
      </c>
      <c r="AL122" s="98" t="s">
        <v>47</v>
      </c>
      <c r="AM122" s="98">
        <v>0.05</v>
      </c>
      <c r="AN122" s="98">
        <v>0.1</v>
      </c>
      <c r="AO122" s="98">
        <v>0.15</v>
      </c>
      <c r="AP122" s="98">
        <v>0.2</v>
      </c>
      <c r="AQ122" s="98">
        <v>0.25</v>
      </c>
      <c r="AR122" s="98">
        <v>0.3</v>
      </c>
      <c r="AS122" s="98">
        <v>0.35</v>
      </c>
      <c r="AT122" s="98">
        <v>0.4</v>
      </c>
      <c r="AU122" s="98">
        <v>0.45</v>
      </c>
      <c r="AV122" s="98">
        <v>0.5</v>
      </c>
      <c r="AW122" s="98">
        <v>0.55000000000000004</v>
      </c>
      <c r="AX122" s="98">
        <v>0.6</v>
      </c>
      <c r="AY122" s="98">
        <v>0.65</v>
      </c>
      <c r="AZ122" s="98">
        <v>0.7</v>
      </c>
      <c r="BA122" s="98">
        <v>0.75</v>
      </c>
      <c r="BB122" s="98">
        <v>0.8</v>
      </c>
      <c r="BC122" s="98">
        <v>0.85</v>
      </c>
      <c r="BD122" s="98">
        <v>0.9</v>
      </c>
      <c r="BE122" s="98">
        <v>0.95</v>
      </c>
      <c r="BF122" s="98">
        <v>0.97499999999999998</v>
      </c>
      <c r="BG122" s="98">
        <v>0.98</v>
      </c>
      <c r="BH122" s="98">
        <v>0.98499999999999999</v>
      </c>
      <c r="BI122" s="98">
        <v>0.99</v>
      </c>
      <c r="BJ122" s="98">
        <v>0.995</v>
      </c>
      <c r="BK122" s="98">
        <v>0.997</v>
      </c>
      <c r="BL122" s="98">
        <v>0.999</v>
      </c>
    </row>
    <row r="123" spans="1:64" x14ac:dyDescent="0.35">
      <c r="C123" s="68"/>
      <c r="D123" s="69" t="s">
        <v>357</v>
      </c>
      <c r="E123" s="69" t="s">
        <v>358</v>
      </c>
      <c r="F123" s="69" t="s">
        <v>359</v>
      </c>
      <c r="G123" s="69" t="s">
        <v>360</v>
      </c>
      <c r="H123" s="69" t="s">
        <v>361</v>
      </c>
      <c r="I123" s="69" t="s">
        <v>362</v>
      </c>
      <c r="J123" s="69" t="s">
        <v>363</v>
      </c>
      <c r="K123" s="69" t="s">
        <v>364</v>
      </c>
      <c r="L123" s="69" t="s">
        <v>365</v>
      </c>
      <c r="M123" s="69" t="s">
        <v>366</v>
      </c>
      <c r="N123" s="69" t="s">
        <v>367</v>
      </c>
      <c r="O123" s="69" t="s">
        <v>368</v>
      </c>
      <c r="P123" s="69" t="s">
        <v>369</v>
      </c>
      <c r="Q123" s="69" t="s">
        <v>370</v>
      </c>
      <c r="R123" s="69" t="s">
        <v>371</v>
      </c>
      <c r="S123" s="69" t="s">
        <v>372</v>
      </c>
      <c r="T123" s="69" t="s">
        <v>373</v>
      </c>
      <c r="U123" s="69" t="s">
        <v>374</v>
      </c>
      <c r="V123" s="69" t="s">
        <v>375</v>
      </c>
      <c r="W123" s="69" t="s">
        <v>376</v>
      </c>
      <c r="X123" s="69" t="s">
        <v>377</v>
      </c>
      <c r="Y123" s="69" t="s">
        <v>378</v>
      </c>
      <c r="Z123" s="69" t="s">
        <v>379</v>
      </c>
      <c r="AA123" s="69" t="s">
        <v>380</v>
      </c>
      <c r="AB123" s="69" t="s">
        <v>381</v>
      </c>
      <c r="AC123" s="69" t="s">
        <v>382</v>
      </c>
      <c r="AD123" s="69" t="s">
        <v>414</v>
      </c>
      <c r="AE123" s="69" t="s">
        <v>415</v>
      </c>
      <c r="AF123" s="69" t="s">
        <v>416</v>
      </c>
      <c r="AG123" s="69" t="s">
        <v>417</v>
      </c>
      <c r="AH123" s="69" t="s">
        <v>418</v>
      </c>
      <c r="AI123" s="69" t="s">
        <v>419</v>
      </c>
      <c r="AJ123" s="69" t="s">
        <v>420</v>
      </c>
      <c r="AK123" s="69" t="s">
        <v>421</v>
      </c>
      <c r="AL123" s="69" t="s">
        <v>422</v>
      </c>
      <c r="AM123" s="69" t="s">
        <v>423</v>
      </c>
      <c r="AN123" s="69" t="s">
        <v>424</v>
      </c>
      <c r="AO123" s="69" t="s">
        <v>425</v>
      </c>
      <c r="AP123" s="69" t="s">
        <v>432</v>
      </c>
      <c r="AQ123" s="69" t="s">
        <v>433</v>
      </c>
      <c r="AR123" s="69" t="s">
        <v>434</v>
      </c>
      <c r="AS123" s="69" t="s">
        <v>435</v>
      </c>
      <c r="AT123" s="69" t="s">
        <v>436</v>
      </c>
      <c r="AU123" s="69" t="s">
        <v>437</v>
      </c>
      <c r="AV123" s="69" t="s">
        <v>438</v>
      </c>
      <c r="AW123" s="69" t="s">
        <v>439</v>
      </c>
      <c r="AX123" s="69" t="s">
        <v>440</v>
      </c>
      <c r="AY123" s="69" t="s">
        <v>441</v>
      </c>
      <c r="AZ123" s="69" t="s">
        <v>442</v>
      </c>
      <c r="BA123" s="69" t="s">
        <v>443</v>
      </c>
      <c r="BB123" s="69" t="s">
        <v>444</v>
      </c>
      <c r="BC123" s="69" t="s">
        <v>445</v>
      </c>
      <c r="BD123" s="69" t="s">
        <v>446</v>
      </c>
      <c r="BE123" s="69" t="s">
        <v>447</v>
      </c>
      <c r="BF123" s="69" t="s">
        <v>448</v>
      </c>
      <c r="BG123" s="69" t="s">
        <v>449</v>
      </c>
      <c r="BH123" s="69" t="s">
        <v>450</v>
      </c>
      <c r="BI123" s="69" t="s">
        <v>451</v>
      </c>
      <c r="BJ123" s="69" t="s">
        <v>452</v>
      </c>
      <c r="BK123" s="69" t="s">
        <v>453</v>
      </c>
      <c r="BL123" s="69" t="s">
        <v>454</v>
      </c>
    </row>
    <row r="124" spans="1:64" ht="48" x14ac:dyDescent="0.35">
      <c r="A124" s="12"/>
      <c r="B124" s="65" t="s">
        <v>383</v>
      </c>
      <c r="C124" s="116" t="s">
        <v>504</v>
      </c>
      <c r="D124" s="68" t="str">
        <f>"NLH_EXP_GRO_" &amp; $B124 &amp; "_" &amp; D$105</f>
        <v>NLH_EXP_GRO_R1_C1</v>
      </c>
      <c r="E124" s="68" t="str">
        <f>"NLH_EXP_GRO_" &amp; $B124 &amp; "_" &amp; E$105</f>
        <v>NLH_EXP_GRO_R1_C2</v>
      </c>
      <c r="F124" s="68" t="str">
        <f>"NLH_LR_GRO_" &amp; $B124 &amp; "_" &amp; F$105</f>
        <v>NLH_LR_GRO_R1_C3</v>
      </c>
      <c r="G124" s="68" t="str">
        <f>"NLH_LR_GRO_" &amp; $B124 &amp; "_" &amp; G$105</f>
        <v>NLH_LR_GRO_R1_C4</v>
      </c>
      <c r="H124" s="68" t="str">
        <f>"NLH_SCR_GRO_" &amp; $B124 &amp; "_" &amp; H$105</f>
        <v>NLH_SCR_GRO_R1_C5</v>
      </c>
      <c r="I124" s="68" t="str">
        <f t="shared" ref="I124:J126" si="90">"NLH_SPR_GDI_" &amp; $B124 &amp; "_" &amp; I$105</f>
        <v>NLH_SPR_GDI_R1_C6</v>
      </c>
      <c r="J124" s="68" t="str">
        <f t="shared" si="90"/>
        <v>NLH_SPR_GDI_R1_C7</v>
      </c>
      <c r="K124" s="68" t="str">
        <f t="shared" ref="K124:Z126" si="91">"NLH_PCT_GDI_" &amp; $B124 &amp; "_" &amp; K$105</f>
        <v>NLH_PCT_GDI_R1_C8</v>
      </c>
      <c r="L124" s="68" t="str">
        <f t="shared" si="91"/>
        <v>NLH_PCT_GDI_R1_C9</v>
      </c>
      <c r="M124" s="68" t="str">
        <f t="shared" si="91"/>
        <v>NLH_PCT_GDI_R1_C10</v>
      </c>
      <c r="N124" s="68" t="str">
        <f t="shared" si="91"/>
        <v>NLH_PCT_GDI_R1_C11</v>
      </c>
      <c r="O124" s="68" t="str">
        <f t="shared" si="91"/>
        <v>NLH_PCT_GDI_R1_C12</v>
      </c>
      <c r="P124" s="68" t="str">
        <f t="shared" si="91"/>
        <v>NLH_PCT_GDI_R1_C13</v>
      </c>
      <c r="Q124" s="68" t="str">
        <f t="shared" si="91"/>
        <v>NLH_PCT_GDI_R1_C14</v>
      </c>
      <c r="R124" s="68" t="str">
        <f t="shared" si="91"/>
        <v>NLH_PCT_GDI_R1_C15</v>
      </c>
      <c r="S124" s="68" t="str">
        <f t="shared" si="91"/>
        <v>NLH_PCT_GDI_R1_C16</v>
      </c>
      <c r="T124" s="68" t="str">
        <f t="shared" si="91"/>
        <v>NLH_PCT_GDI_R1_C17</v>
      </c>
      <c r="U124" s="68" t="str">
        <f t="shared" si="91"/>
        <v>NLH_PCT_GDI_R1_C18</v>
      </c>
      <c r="V124" s="68" t="str">
        <f t="shared" si="91"/>
        <v>NLH_PCT_GDI_R1_C19</v>
      </c>
      <c r="W124" s="68" t="str">
        <f t="shared" si="91"/>
        <v>NLH_PCT_GDI_R1_C20</v>
      </c>
      <c r="X124" s="68" t="str">
        <f t="shared" si="91"/>
        <v>NLH_PCT_GDI_R1_C21</v>
      </c>
      <c r="Y124" s="68" t="str">
        <f t="shared" si="91"/>
        <v>NLH_PCT_GDI_R1_C22</v>
      </c>
      <c r="Z124" s="68" t="str">
        <f t="shared" si="91"/>
        <v>NLH_PCT_GDI_R1_C23</v>
      </c>
      <c r="AA124" s="68" t="str">
        <f t="shared" ref="U124:AJ126" si="92">"NLH_PCT_GDI_" &amp; $B124 &amp; "_" &amp; AA$105</f>
        <v>NLH_PCT_GDI_R1_C24</v>
      </c>
      <c r="AB124" s="68" t="str">
        <f t="shared" si="92"/>
        <v>NLH_PCT_GDI_R1_C25</v>
      </c>
      <c r="AC124" s="68" t="str">
        <f t="shared" si="92"/>
        <v>NLH_PCT_GDI_R1_C26</v>
      </c>
      <c r="AD124" s="68" t="str">
        <f t="shared" si="92"/>
        <v>NLH_PCT_GDI_R1_C27</v>
      </c>
      <c r="AE124" s="68" t="str">
        <f t="shared" si="92"/>
        <v>NLH_PCT_GDI_R1_C28</v>
      </c>
      <c r="AF124" s="68" t="str">
        <f t="shared" si="92"/>
        <v>NLH_PCT_GDI_R1_C29</v>
      </c>
      <c r="AG124" s="68" t="str">
        <f t="shared" si="92"/>
        <v>NLH_PCT_GDI_R1_C30</v>
      </c>
      <c r="AH124" s="68" t="str">
        <f t="shared" si="92"/>
        <v>NLH_PCT_GDI_R1_C31</v>
      </c>
      <c r="AI124" s="68" t="str">
        <f t="shared" si="92"/>
        <v>NLH_PCT_GDI_R1_C32</v>
      </c>
      <c r="AJ124" s="68" t="str">
        <f t="shared" si="92"/>
        <v>NLH_PCT_GDI_R1_C33</v>
      </c>
      <c r="AK124" s="68" t="str">
        <f t="shared" ref="AK124:AL126" si="93">"NLH_SPR_GDI_" &amp; $B124 &amp; "_" &amp; AK$105</f>
        <v>NLH_SPR_GDI_R1_C34</v>
      </c>
      <c r="AL124" s="68" t="str">
        <f t="shared" si="93"/>
        <v>NLH_SPR_GDI_R1_C35</v>
      </c>
      <c r="AM124" s="68" t="str">
        <f t="shared" ref="AM124:BB126" si="94">"NLH_PCT_GUD_" &amp; $B124 &amp; "_" &amp; AM$105</f>
        <v>NLH_PCT_GUD_R1_C36</v>
      </c>
      <c r="AN124" s="68" t="str">
        <f t="shared" si="94"/>
        <v>NLH_PCT_GUD_R1_C37</v>
      </c>
      <c r="AO124" s="68" t="str">
        <f t="shared" si="94"/>
        <v>NLH_PCT_GUD_R1_C38</v>
      </c>
      <c r="AP124" s="68" t="str">
        <f t="shared" si="94"/>
        <v>NLH_PCT_GUD_R1_C39</v>
      </c>
      <c r="AQ124" s="68" t="str">
        <f t="shared" si="94"/>
        <v>NLH_PCT_GUD_R1_C40</v>
      </c>
      <c r="AR124" s="68" t="str">
        <f t="shared" si="94"/>
        <v>NLH_PCT_GUD_R1_C41</v>
      </c>
      <c r="AS124" s="68" t="str">
        <f t="shared" si="94"/>
        <v>NLH_PCT_GUD_R1_C42</v>
      </c>
      <c r="AT124" s="68" t="str">
        <f t="shared" si="94"/>
        <v>NLH_PCT_GUD_R1_C43</v>
      </c>
      <c r="AU124" s="68" t="str">
        <f t="shared" si="94"/>
        <v>NLH_PCT_GUD_R1_C44</v>
      </c>
      <c r="AV124" s="68" t="str">
        <f t="shared" si="94"/>
        <v>NLH_PCT_GUD_R1_C45</v>
      </c>
      <c r="AW124" s="68" t="str">
        <f t="shared" si="94"/>
        <v>NLH_PCT_GUD_R1_C46</v>
      </c>
      <c r="AX124" s="68" t="str">
        <f t="shared" si="94"/>
        <v>NLH_PCT_GUD_R1_C47</v>
      </c>
      <c r="AY124" s="68" t="str">
        <f t="shared" si="94"/>
        <v>NLH_PCT_GUD_R1_C48</v>
      </c>
      <c r="AZ124" s="68" t="str">
        <f t="shared" si="94"/>
        <v>NLH_PCT_GUD_R1_C49</v>
      </c>
      <c r="BA124" s="68" t="str">
        <f t="shared" si="94"/>
        <v>NLH_PCT_GUD_R1_C50</v>
      </c>
      <c r="BB124" s="68" t="str">
        <f t="shared" si="94"/>
        <v>NLH_PCT_GUD_R1_C51</v>
      </c>
      <c r="BC124" s="68" t="str">
        <f t="shared" ref="AW124:BL126" si="95">"NLH_PCT_GUD_" &amp; $B124 &amp; "_" &amp; BC$105</f>
        <v>NLH_PCT_GUD_R1_C52</v>
      </c>
      <c r="BD124" s="68" t="str">
        <f t="shared" si="95"/>
        <v>NLH_PCT_GUD_R1_C53</v>
      </c>
      <c r="BE124" s="68" t="str">
        <f t="shared" si="95"/>
        <v>NLH_PCT_GUD_R1_C54</v>
      </c>
      <c r="BF124" s="68" t="str">
        <f t="shared" si="95"/>
        <v>NLH_PCT_GUD_R1_C55</v>
      </c>
      <c r="BG124" s="68" t="str">
        <f t="shared" si="95"/>
        <v>NLH_PCT_GUD_R1_C56</v>
      </c>
      <c r="BH124" s="68" t="str">
        <f t="shared" si="95"/>
        <v>NLH_PCT_GUD_R1_C57</v>
      </c>
      <c r="BI124" s="68" t="str">
        <f t="shared" si="95"/>
        <v>NLH_PCT_GUD_R1_C58</v>
      </c>
      <c r="BJ124" s="68" t="str">
        <f t="shared" si="95"/>
        <v>NLH_PCT_GUD_R1_C59</v>
      </c>
      <c r="BK124" s="68" t="str">
        <f t="shared" si="95"/>
        <v>NLH_PCT_GUD_R1_C60</v>
      </c>
      <c r="BL124" s="68" t="str">
        <f t="shared" si="95"/>
        <v>NLH_PCT_GUD_R1_C61</v>
      </c>
    </row>
    <row r="125" spans="1:64" ht="36" x14ac:dyDescent="0.35">
      <c r="A125" s="12"/>
      <c r="B125" s="65" t="s">
        <v>384</v>
      </c>
      <c r="C125" s="116" t="s">
        <v>499</v>
      </c>
      <c r="D125" s="115"/>
      <c r="E125" s="115"/>
      <c r="F125" s="68" t="str">
        <f t="shared" ref="F125:G126" si="96">"NLH_LR_GRO_" &amp; $B125 &amp; "_" &amp; F$105</f>
        <v>NLH_LR_GRO_R2_C3</v>
      </c>
      <c r="G125" s="68" t="str">
        <f t="shared" si="96"/>
        <v>NLH_LR_GRO_R2_C4</v>
      </c>
      <c r="H125" s="68" t="str">
        <f>"NLH_SCR_GRO_" &amp; $B125 &amp; "_" &amp; H$105</f>
        <v>NLH_SCR_GRO_R2_C5</v>
      </c>
      <c r="I125" s="68" t="str">
        <f t="shared" si="90"/>
        <v>NLH_SPR_GDI_R2_C6</v>
      </c>
      <c r="J125" s="68" t="str">
        <f t="shared" si="90"/>
        <v>NLH_SPR_GDI_R2_C7</v>
      </c>
      <c r="K125" s="68" t="str">
        <f t="shared" si="91"/>
        <v>NLH_PCT_GDI_R2_C8</v>
      </c>
      <c r="L125" s="68" t="str">
        <f t="shared" si="91"/>
        <v>NLH_PCT_GDI_R2_C9</v>
      </c>
      <c r="M125" s="68" t="str">
        <f t="shared" si="91"/>
        <v>NLH_PCT_GDI_R2_C10</v>
      </c>
      <c r="N125" s="68" t="str">
        <f t="shared" si="91"/>
        <v>NLH_PCT_GDI_R2_C11</v>
      </c>
      <c r="O125" s="68" t="str">
        <f t="shared" si="91"/>
        <v>NLH_PCT_GDI_R2_C12</v>
      </c>
      <c r="P125" s="68" t="str">
        <f t="shared" si="91"/>
        <v>NLH_PCT_GDI_R2_C13</v>
      </c>
      <c r="Q125" s="68" t="str">
        <f t="shared" si="91"/>
        <v>NLH_PCT_GDI_R2_C14</v>
      </c>
      <c r="R125" s="68" t="str">
        <f t="shared" si="91"/>
        <v>NLH_PCT_GDI_R2_C15</v>
      </c>
      <c r="S125" s="68" t="str">
        <f t="shared" si="91"/>
        <v>NLH_PCT_GDI_R2_C16</v>
      </c>
      <c r="T125" s="68" t="str">
        <f t="shared" si="91"/>
        <v>NLH_PCT_GDI_R2_C17</v>
      </c>
      <c r="U125" s="68" t="str">
        <f t="shared" si="92"/>
        <v>NLH_PCT_GDI_R2_C18</v>
      </c>
      <c r="V125" s="68" t="str">
        <f t="shared" si="92"/>
        <v>NLH_PCT_GDI_R2_C19</v>
      </c>
      <c r="W125" s="68" t="str">
        <f t="shared" si="92"/>
        <v>NLH_PCT_GDI_R2_C20</v>
      </c>
      <c r="X125" s="68" t="str">
        <f t="shared" si="92"/>
        <v>NLH_PCT_GDI_R2_C21</v>
      </c>
      <c r="Y125" s="68" t="str">
        <f t="shared" si="92"/>
        <v>NLH_PCT_GDI_R2_C22</v>
      </c>
      <c r="Z125" s="68" t="str">
        <f t="shared" si="92"/>
        <v>NLH_PCT_GDI_R2_C23</v>
      </c>
      <c r="AA125" s="68" t="str">
        <f t="shared" si="92"/>
        <v>NLH_PCT_GDI_R2_C24</v>
      </c>
      <c r="AB125" s="68" t="str">
        <f t="shared" si="92"/>
        <v>NLH_PCT_GDI_R2_C25</v>
      </c>
      <c r="AC125" s="68" t="str">
        <f t="shared" si="92"/>
        <v>NLH_PCT_GDI_R2_C26</v>
      </c>
      <c r="AD125" s="68" t="str">
        <f t="shared" si="92"/>
        <v>NLH_PCT_GDI_R2_C27</v>
      </c>
      <c r="AE125" s="68" t="str">
        <f t="shared" si="92"/>
        <v>NLH_PCT_GDI_R2_C28</v>
      </c>
      <c r="AF125" s="68" t="str">
        <f t="shared" si="92"/>
        <v>NLH_PCT_GDI_R2_C29</v>
      </c>
      <c r="AG125" s="68" t="str">
        <f t="shared" si="92"/>
        <v>NLH_PCT_GDI_R2_C30</v>
      </c>
      <c r="AH125" s="68" t="str">
        <f t="shared" si="92"/>
        <v>NLH_PCT_GDI_R2_C31</v>
      </c>
      <c r="AI125" s="68" t="str">
        <f t="shared" si="92"/>
        <v>NLH_PCT_GDI_R2_C32</v>
      </c>
      <c r="AJ125" s="68" t="str">
        <f t="shared" si="92"/>
        <v>NLH_PCT_GDI_R2_C33</v>
      </c>
      <c r="AK125" s="68" t="str">
        <f t="shared" si="93"/>
        <v>NLH_SPR_GDI_R2_C34</v>
      </c>
      <c r="AL125" s="68" t="str">
        <f t="shared" si="93"/>
        <v>NLH_SPR_GDI_R2_C35</v>
      </c>
      <c r="AM125" s="68" t="str">
        <f t="shared" si="94"/>
        <v>NLH_PCT_GUD_R2_C36</v>
      </c>
      <c r="AN125" s="68" t="str">
        <f t="shared" si="94"/>
        <v>NLH_PCT_GUD_R2_C37</v>
      </c>
      <c r="AO125" s="68" t="str">
        <f t="shared" si="94"/>
        <v>NLH_PCT_GUD_R2_C38</v>
      </c>
      <c r="AP125" s="68" t="str">
        <f t="shared" si="94"/>
        <v>NLH_PCT_GUD_R2_C39</v>
      </c>
      <c r="AQ125" s="68" t="str">
        <f t="shared" si="94"/>
        <v>NLH_PCT_GUD_R2_C40</v>
      </c>
      <c r="AR125" s="68" t="str">
        <f t="shared" si="94"/>
        <v>NLH_PCT_GUD_R2_C41</v>
      </c>
      <c r="AS125" s="68" t="str">
        <f t="shared" si="94"/>
        <v>NLH_PCT_GUD_R2_C42</v>
      </c>
      <c r="AT125" s="68" t="str">
        <f t="shared" si="94"/>
        <v>NLH_PCT_GUD_R2_C43</v>
      </c>
      <c r="AU125" s="68" t="str">
        <f t="shared" si="94"/>
        <v>NLH_PCT_GUD_R2_C44</v>
      </c>
      <c r="AV125" s="68" t="str">
        <f t="shared" si="94"/>
        <v>NLH_PCT_GUD_R2_C45</v>
      </c>
      <c r="AW125" s="68" t="str">
        <f t="shared" si="95"/>
        <v>NLH_PCT_GUD_R2_C46</v>
      </c>
      <c r="AX125" s="68" t="str">
        <f t="shared" si="95"/>
        <v>NLH_PCT_GUD_R2_C47</v>
      </c>
      <c r="AY125" s="68" t="str">
        <f t="shared" si="95"/>
        <v>NLH_PCT_GUD_R2_C48</v>
      </c>
      <c r="AZ125" s="68" t="str">
        <f t="shared" si="95"/>
        <v>NLH_PCT_GUD_R2_C49</v>
      </c>
      <c r="BA125" s="68" t="str">
        <f t="shared" si="95"/>
        <v>NLH_PCT_GUD_R2_C50</v>
      </c>
      <c r="BB125" s="68" t="str">
        <f t="shared" si="95"/>
        <v>NLH_PCT_GUD_R2_C51</v>
      </c>
      <c r="BC125" s="68" t="str">
        <f t="shared" si="95"/>
        <v>NLH_PCT_GUD_R2_C52</v>
      </c>
      <c r="BD125" s="68" t="str">
        <f t="shared" si="95"/>
        <v>NLH_PCT_GUD_R2_C53</v>
      </c>
      <c r="BE125" s="68" t="str">
        <f t="shared" si="95"/>
        <v>NLH_PCT_GUD_R2_C54</v>
      </c>
      <c r="BF125" s="68" t="str">
        <f t="shared" si="95"/>
        <v>NLH_PCT_GUD_R2_C55</v>
      </c>
      <c r="BG125" s="68" t="str">
        <f t="shared" si="95"/>
        <v>NLH_PCT_GUD_R2_C56</v>
      </c>
      <c r="BH125" s="68" t="str">
        <f t="shared" si="95"/>
        <v>NLH_PCT_GUD_R2_C57</v>
      </c>
      <c r="BI125" s="68" t="str">
        <f t="shared" si="95"/>
        <v>NLH_PCT_GUD_R2_C58</v>
      </c>
      <c r="BJ125" s="68" t="str">
        <f t="shared" si="95"/>
        <v>NLH_PCT_GUD_R2_C59</v>
      </c>
      <c r="BK125" s="68" t="str">
        <f t="shared" si="95"/>
        <v>NLH_PCT_GUD_R2_C60</v>
      </c>
      <c r="BL125" s="68" t="str">
        <f t="shared" si="95"/>
        <v>NLH_PCT_GUD_R2_C61</v>
      </c>
    </row>
    <row r="126" spans="1:64" ht="36" x14ac:dyDescent="0.35">
      <c r="A126" s="12"/>
      <c r="B126" s="65" t="s">
        <v>385</v>
      </c>
      <c r="C126" s="116" t="s">
        <v>500</v>
      </c>
      <c r="D126" s="68" t="str">
        <f>"NLH_EXP_GRO_" &amp; $B126 &amp; "_" &amp; D$105</f>
        <v>NLH_EXP_GRO_R3_C1</v>
      </c>
      <c r="E126" s="68" t="str">
        <f>"NLH_EXP_GRO_" &amp; $B126 &amp; "_" &amp; E$105</f>
        <v>NLH_EXP_GRO_R3_C2</v>
      </c>
      <c r="F126" s="68" t="str">
        <f t="shared" si="96"/>
        <v>NLH_LR_GRO_R3_C3</v>
      </c>
      <c r="G126" s="68" t="str">
        <f t="shared" si="96"/>
        <v>NLH_LR_GRO_R3_C4</v>
      </c>
      <c r="H126" s="68" t="str">
        <f>"NLH_SCR_GRO_" &amp; $B126 &amp; "_" &amp; H$105</f>
        <v>NLH_SCR_GRO_R3_C5</v>
      </c>
      <c r="I126" s="68" t="str">
        <f t="shared" si="90"/>
        <v>NLH_SPR_GDI_R3_C6</v>
      </c>
      <c r="J126" s="68" t="str">
        <f t="shared" si="90"/>
        <v>NLH_SPR_GDI_R3_C7</v>
      </c>
      <c r="K126" s="68" t="str">
        <f t="shared" si="91"/>
        <v>NLH_PCT_GDI_R3_C8</v>
      </c>
      <c r="L126" s="68" t="str">
        <f t="shared" si="91"/>
        <v>NLH_PCT_GDI_R3_C9</v>
      </c>
      <c r="M126" s="68" t="str">
        <f t="shared" si="91"/>
        <v>NLH_PCT_GDI_R3_C10</v>
      </c>
      <c r="N126" s="68" t="str">
        <f t="shared" si="91"/>
        <v>NLH_PCT_GDI_R3_C11</v>
      </c>
      <c r="O126" s="68" t="str">
        <f t="shared" si="91"/>
        <v>NLH_PCT_GDI_R3_C12</v>
      </c>
      <c r="P126" s="68" t="str">
        <f t="shared" si="91"/>
        <v>NLH_PCT_GDI_R3_C13</v>
      </c>
      <c r="Q126" s="68" t="str">
        <f t="shared" si="91"/>
        <v>NLH_PCT_GDI_R3_C14</v>
      </c>
      <c r="R126" s="68" t="str">
        <f t="shared" si="91"/>
        <v>NLH_PCT_GDI_R3_C15</v>
      </c>
      <c r="S126" s="68" t="str">
        <f t="shared" si="91"/>
        <v>NLH_PCT_GDI_R3_C16</v>
      </c>
      <c r="T126" s="68" t="str">
        <f t="shared" si="91"/>
        <v>NLH_PCT_GDI_R3_C17</v>
      </c>
      <c r="U126" s="68" t="str">
        <f t="shared" si="92"/>
        <v>NLH_PCT_GDI_R3_C18</v>
      </c>
      <c r="V126" s="68" t="str">
        <f t="shared" si="92"/>
        <v>NLH_PCT_GDI_R3_C19</v>
      </c>
      <c r="W126" s="68" t="str">
        <f t="shared" si="92"/>
        <v>NLH_PCT_GDI_R3_C20</v>
      </c>
      <c r="X126" s="68" t="str">
        <f t="shared" si="92"/>
        <v>NLH_PCT_GDI_R3_C21</v>
      </c>
      <c r="Y126" s="68" t="str">
        <f t="shared" si="92"/>
        <v>NLH_PCT_GDI_R3_C22</v>
      </c>
      <c r="Z126" s="68" t="str">
        <f t="shared" si="92"/>
        <v>NLH_PCT_GDI_R3_C23</v>
      </c>
      <c r="AA126" s="68" t="str">
        <f t="shared" si="92"/>
        <v>NLH_PCT_GDI_R3_C24</v>
      </c>
      <c r="AB126" s="68" t="str">
        <f t="shared" si="92"/>
        <v>NLH_PCT_GDI_R3_C25</v>
      </c>
      <c r="AC126" s="68" t="str">
        <f t="shared" si="92"/>
        <v>NLH_PCT_GDI_R3_C26</v>
      </c>
      <c r="AD126" s="68" t="str">
        <f t="shared" si="92"/>
        <v>NLH_PCT_GDI_R3_C27</v>
      </c>
      <c r="AE126" s="68" t="str">
        <f t="shared" si="92"/>
        <v>NLH_PCT_GDI_R3_C28</v>
      </c>
      <c r="AF126" s="68" t="str">
        <f t="shared" si="92"/>
        <v>NLH_PCT_GDI_R3_C29</v>
      </c>
      <c r="AG126" s="68" t="str">
        <f t="shared" si="92"/>
        <v>NLH_PCT_GDI_R3_C30</v>
      </c>
      <c r="AH126" s="68" t="str">
        <f t="shared" si="92"/>
        <v>NLH_PCT_GDI_R3_C31</v>
      </c>
      <c r="AI126" s="68" t="str">
        <f t="shared" si="92"/>
        <v>NLH_PCT_GDI_R3_C32</v>
      </c>
      <c r="AJ126" s="68" t="str">
        <f t="shared" si="92"/>
        <v>NLH_PCT_GDI_R3_C33</v>
      </c>
      <c r="AK126" s="68" t="str">
        <f t="shared" si="93"/>
        <v>NLH_SPR_GDI_R3_C34</v>
      </c>
      <c r="AL126" s="68" t="str">
        <f t="shared" si="93"/>
        <v>NLH_SPR_GDI_R3_C35</v>
      </c>
      <c r="AM126" s="68" t="str">
        <f t="shared" si="94"/>
        <v>NLH_PCT_GUD_R3_C36</v>
      </c>
      <c r="AN126" s="68" t="str">
        <f t="shared" si="94"/>
        <v>NLH_PCT_GUD_R3_C37</v>
      </c>
      <c r="AO126" s="68" t="str">
        <f t="shared" si="94"/>
        <v>NLH_PCT_GUD_R3_C38</v>
      </c>
      <c r="AP126" s="68" t="str">
        <f t="shared" si="94"/>
        <v>NLH_PCT_GUD_R3_C39</v>
      </c>
      <c r="AQ126" s="68" t="str">
        <f t="shared" si="94"/>
        <v>NLH_PCT_GUD_R3_C40</v>
      </c>
      <c r="AR126" s="68" t="str">
        <f t="shared" si="94"/>
        <v>NLH_PCT_GUD_R3_C41</v>
      </c>
      <c r="AS126" s="68" t="str">
        <f t="shared" si="94"/>
        <v>NLH_PCT_GUD_R3_C42</v>
      </c>
      <c r="AT126" s="68" t="str">
        <f t="shared" si="94"/>
        <v>NLH_PCT_GUD_R3_C43</v>
      </c>
      <c r="AU126" s="68" t="str">
        <f t="shared" si="94"/>
        <v>NLH_PCT_GUD_R3_C44</v>
      </c>
      <c r="AV126" s="68" t="str">
        <f t="shared" si="94"/>
        <v>NLH_PCT_GUD_R3_C45</v>
      </c>
      <c r="AW126" s="68" t="str">
        <f t="shared" si="95"/>
        <v>NLH_PCT_GUD_R3_C46</v>
      </c>
      <c r="AX126" s="68" t="str">
        <f t="shared" si="95"/>
        <v>NLH_PCT_GUD_R3_C47</v>
      </c>
      <c r="AY126" s="68" t="str">
        <f t="shared" si="95"/>
        <v>NLH_PCT_GUD_R3_C48</v>
      </c>
      <c r="AZ126" s="68" t="str">
        <f t="shared" si="95"/>
        <v>NLH_PCT_GUD_R3_C49</v>
      </c>
      <c r="BA126" s="68" t="str">
        <f t="shared" si="95"/>
        <v>NLH_PCT_GUD_R3_C50</v>
      </c>
      <c r="BB126" s="68" t="str">
        <f t="shared" si="95"/>
        <v>NLH_PCT_GUD_R3_C51</v>
      </c>
      <c r="BC126" s="68" t="str">
        <f t="shared" si="95"/>
        <v>NLH_PCT_GUD_R3_C52</v>
      </c>
      <c r="BD126" s="68" t="str">
        <f t="shared" si="95"/>
        <v>NLH_PCT_GUD_R3_C53</v>
      </c>
      <c r="BE126" s="68" t="str">
        <f t="shared" si="95"/>
        <v>NLH_PCT_GUD_R3_C54</v>
      </c>
      <c r="BF126" s="68" t="str">
        <f t="shared" si="95"/>
        <v>NLH_PCT_GUD_R3_C55</v>
      </c>
      <c r="BG126" s="68" t="str">
        <f t="shared" si="95"/>
        <v>NLH_PCT_GUD_R3_C56</v>
      </c>
      <c r="BH126" s="68" t="str">
        <f t="shared" si="95"/>
        <v>NLH_PCT_GUD_R3_C57</v>
      </c>
      <c r="BI126" s="68" t="str">
        <f t="shared" si="95"/>
        <v>NLH_PCT_GUD_R3_C58</v>
      </c>
      <c r="BJ126" s="68" t="str">
        <f t="shared" si="95"/>
        <v>NLH_PCT_GUD_R3_C59</v>
      </c>
      <c r="BK126" s="68" t="str">
        <f t="shared" si="95"/>
        <v>NLH_PCT_GUD_R3_C60</v>
      </c>
      <c r="BL126" s="68" t="str">
        <f t="shared" si="95"/>
        <v>NLH_PCT_GUD_R3_C61</v>
      </c>
    </row>
    <row r="127" spans="1:64" x14ac:dyDescent="0.3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</row>
    <row r="128" spans="1:64" x14ac:dyDescent="0.35">
      <c r="A128" s="12"/>
      <c r="B128" s="171" t="s">
        <v>519</v>
      </c>
      <c r="C128" s="171"/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  <c r="N128" s="171"/>
      <c r="O128" s="171"/>
      <c r="P128" s="171"/>
      <c r="Q128" s="171"/>
      <c r="R128" s="171"/>
      <c r="S128" s="171"/>
      <c r="T128" s="171"/>
      <c r="U128" s="171"/>
      <c r="V128" s="171"/>
      <c r="W128" s="171"/>
      <c r="X128" s="171"/>
      <c r="Y128" s="171"/>
      <c r="Z128" s="171"/>
      <c r="AA128" s="171"/>
      <c r="AB128" s="171"/>
      <c r="AC128" s="171"/>
      <c r="AD128" s="171"/>
      <c r="AE128" s="171"/>
      <c r="AF128" s="171"/>
      <c r="AG128" s="171"/>
      <c r="AH128" s="171"/>
      <c r="AI128" s="171"/>
      <c r="AJ128" s="171"/>
      <c r="AK128" s="171"/>
      <c r="AL128" s="171"/>
      <c r="AM128" s="171"/>
      <c r="AN128" s="171"/>
      <c r="AO128" s="171"/>
      <c r="AP128" s="171"/>
      <c r="AQ128" s="171"/>
      <c r="AR128" s="171"/>
      <c r="AS128" s="171"/>
      <c r="AT128" s="171"/>
      <c r="AU128" s="171"/>
      <c r="AV128" s="171"/>
      <c r="AW128" s="171"/>
      <c r="AX128" s="171"/>
      <c r="AY128" s="171"/>
      <c r="AZ128" s="171"/>
      <c r="BA128" s="171"/>
      <c r="BB128" s="171"/>
      <c r="BC128" s="171"/>
      <c r="BD128" s="171"/>
      <c r="BE128" s="171"/>
      <c r="BF128" s="171"/>
      <c r="BG128" s="171"/>
      <c r="BH128" s="171"/>
      <c r="BI128" s="171"/>
      <c r="BJ128" s="171"/>
      <c r="BK128" s="171"/>
      <c r="BL128" s="171"/>
    </row>
    <row r="129" spans="1:64" x14ac:dyDescent="0.3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</row>
    <row r="130" spans="1:64" ht="15" customHeight="1" x14ac:dyDescent="0.35">
      <c r="C130" s="67"/>
      <c r="D130" s="166" t="s">
        <v>306</v>
      </c>
      <c r="E130" s="167"/>
      <c r="F130" s="167"/>
      <c r="G130" s="167"/>
      <c r="H130" s="168"/>
      <c r="I130" s="169" t="s">
        <v>305</v>
      </c>
      <c r="J130" s="169"/>
      <c r="K130" s="169"/>
      <c r="L130" s="169"/>
      <c r="M130" s="169"/>
      <c r="N130" s="169"/>
      <c r="O130" s="169"/>
      <c r="P130" s="169"/>
      <c r="Q130" s="169"/>
      <c r="R130" s="169"/>
      <c r="S130" s="169"/>
      <c r="T130" s="169"/>
      <c r="U130" s="169"/>
      <c r="V130" s="169"/>
      <c r="W130" s="169"/>
      <c r="X130" s="169"/>
      <c r="Y130" s="169"/>
      <c r="Z130" s="169"/>
      <c r="AA130" s="169"/>
      <c r="AB130" s="169"/>
      <c r="AC130" s="169"/>
      <c r="AD130" s="169"/>
      <c r="AE130" s="169"/>
      <c r="AF130" s="169"/>
      <c r="AG130" s="169"/>
      <c r="AH130" s="169"/>
      <c r="AI130" s="169"/>
      <c r="AJ130" s="169"/>
      <c r="AK130" s="170" t="s">
        <v>304</v>
      </c>
      <c r="AL130" s="170"/>
      <c r="AM130" s="170"/>
      <c r="AN130" s="170"/>
      <c r="AO130" s="170"/>
      <c r="AP130" s="170"/>
      <c r="AQ130" s="170"/>
      <c r="AR130" s="170"/>
      <c r="AS130" s="170"/>
      <c r="AT130" s="170"/>
      <c r="AU130" s="170"/>
      <c r="AV130" s="170"/>
      <c r="AW130" s="170"/>
      <c r="AX130" s="170"/>
      <c r="AY130" s="170"/>
      <c r="AZ130" s="170"/>
      <c r="BA130" s="170"/>
      <c r="BB130" s="170"/>
      <c r="BC130" s="170"/>
      <c r="BD130" s="170"/>
      <c r="BE130" s="170"/>
      <c r="BF130" s="170"/>
      <c r="BG130" s="170"/>
      <c r="BH130" s="170"/>
      <c r="BI130" s="170"/>
      <c r="BJ130" s="170"/>
      <c r="BK130" s="170"/>
      <c r="BL130" s="170"/>
    </row>
    <row r="131" spans="1:64" ht="79.5" customHeight="1" x14ac:dyDescent="0.35">
      <c r="C131" s="68"/>
      <c r="D131" s="98" t="s">
        <v>303</v>
      </c>
      <c r="E131" s="98" t="s">
        <v>302</v>
      </c>
      <c r="F131" s="98" t="s">
        <v>301</v>
      </c>
      <c r="G131" s="98" t="s">
        <v>300</v>
      </c>
      <c r="H131" s="98" t="s">
        <v>53</v>
      </c>
      <c r="I131" s="98" t="s">
        <v>52</v>
      </c>
      <c r="J131" s="98" t="s">
        <v>47</v>
      </c>
      <c r="K131" s="98">
        <v>0.05</v>
      </c>
      <c r="L131" s="98">
        <v>0.1</v>
      </c>
      <c r="M131" s="98">
        <v>0.15</v>
      </c>
      <c r="N131" s="98">
        <v>0.2</v>
      </c>
      <c r="O131" s="98">
        <v>0.25</v>
      </c>
      <c r="P131" s="98">
        <v>0.3</v>
      </c>
      <c r="Q131" s="98">
        <v>0.35</v>
      </c>
      <c r="R131" s="98">
        <v>0.4</v>
      </c>
      <c r="S131" s="98">
        <v>0.45</v>
      </c>
      <c r="T131" s="98">
        <v>0.5</v>
      </c>
      <c r="U131" s="98">
        <v>0.55000000000000004</v>
      </c>
      <c r="V131" s="98">
        <v>0.6</v>
      </c>
      <c r="W131" s="98">
        <v>0.65</v>
      </c>
      <c r="X131" s="98">
        <v>0.7</v>
      </c>
      <c r="Y131" s="98">
        <v>0.75</v>
      </c>
      <c r="Z131" s="98">
        <v>0.8</v>
      </c>
      <c r="AA131" s="98">
        <v>0.85</v>
      </c>
      <c r="AB131" s="98">
        <v>0.9</v>
      </c>
      <c r="AC131" s="98">
        <v>0.95</v>
      </c>
      <c r="AD131" s="98">
        <v>0.97499999999999998</v>
      </c>
      <c r="AE131" s="98">
        <v>0.98</v>
      </c>
      <c r="AF131" s="98">
        <v>0.98499999999999999</v>
      </c>
      <c r="AG131" s="98">
        <v>0.99</v>
      </c>
      <c r="AH131" s="98">
        <v>0.995</v>
      </c>
      <c r="AI131" s="98">
        <v>0.997</v>
      </c>
      <c r="AJ131" s="98">
        <v>0.999</v>
      </c>
      <c r="AK131" s="98" t="s">
        <v>52</v>
      </c>
      <c r="AL131" s="98" t="s">
        <v>47</v>
      </c>
      <c r="AM131" s="98">
        <v>0.05</v>
      </c>
      <c r="AN131" s="98">
        <v>0.1</v>
      </c>
      <c r="AO131" s="98">
        <v>0.15</v>
      </c>
      <c r="AP131" s="98">
        <v>0.2</v>
      </c>
      <c r="AQ131" s="98">
        <v>0.25</v>
      </c>
      <c r="AR131" s="98">
        <v>0.3</v>
      </c>
      <c r="AS131" s="98">
        <v>0.35</v>
      </c>
      <c r="AT131" s="98">
        <v>0.4</v>
      </c>
      <c r="AU131" s="98">
        <v>0.45</v>
      </c>
      <c r="AV131" s="98">
        <v>0.5</v>
      </c>
      <c r="AW131" s="98">
        <v>0.55000000000000004</v>
      </c>
      <c r="AX131" s="98">
        <v>0.6</v>
      </c>
      <c r="AY131" s="98">
        <v>0.65</v>
      </c>
      <c r="AZ131" s="98">
        <v>0.7</v>
      </c>
      <c r="BA131" s="98">
        <v>0.75</v>
      </c>
      <c r="BB131" s="98">
        <v>0.8</v>
      </c>
      <c r="BC131" s="98">
        <v>0.85</v>
      </c>
      <c r="BD131" s="98">
        <v>0.9</v>
      </c>
      <c r="BE131" s="98">
        <v>0.95</v>
      </c>
      <c r="BF131" s="98">
        <v>0.97499999999999998</v>
      </c>
      <c r="BG131" s="98">
        <v>0.98</v>
      </c>
      <c r="BH131" s="98">
        <v>0.98499999999999999</v>
      </c>
      <c r="BI131" s="98">
        <v>0.99</v>
      </c>
      <c r="BJ131" s="98">
        <v>0.995</v>
      </c>
      <c r="BK131" s="98">
        <v>0.997</v>
      </c>
      <c r="BL131" s="98">
        <v>0.999</v>
      </c>
    </row>
    <row r="132" spans="1:64" x14ac:dyDescent="0.35">
      <c r="C132" s="68"/>
      <c r="D132" s="69" t="s">
        <v>357</v>
      </c>
      <c r="E132" s="69" t="s">
        <v>358</v>
      </c>
      <c r="F132" s="69" t="s">
        <v>359</v>
      </c>
      <c r="G132" s="69" t="s">
        <v>360</v>
      </c>
      <c r="H132" s="69" t="s">
        <v>361</v>
      </c>
      <c r="I132" s="69" t="s">
        <v>362</v>
      </c>
      <c r="J132" s="69" t="s">
        <v>363</v>
      </c>
      <c r="K132" s="69" t="s">
        <v>364</v>
      </c>
      <c r="L132" s="69" t="s">
        <v>365</v>
      </c>
      <c r="M132" s="69" t="s">
        <v>366</v>
      </c>
      <c r="N132" s="69" t="s">
        <v>367</v>
      </c>
      <c r="O132" s="69" t="s">
        <v>368</v>
      </c>
      <c r="P132" s="69" t="s">
        <v>369</v>
      </c>
      <c r="Q132" s="69" t="s">
        <v>370</v>
      </c>
      <c r="R132" s="69" t="s">
        <v>371</v>
      </c>
      <c r="S132" s="69" t="s">
        <v>372</v>
      </c>
      <c r="T132" s="69" t="s">
        <v>373</v>
      </c>
      <c r="U132" s="69" t="s">
        <v>374</v>
      </c>
      <c r="V132" s="69" t="s">
        <v>375</v>
      </c>
      <c r="W132" s="69" t="s">
        <v>376</v>
      </c>
      <c r="X132" s="69" t="s">
        <v>377</v>
      </c>
      <c r="Y132" s="69" t="s">
        <v>378</v>
      </c>
      <c r="Z132" s="69" t="s">
        <v>379</v>
      </c>
      <c r="AA132" s="69" t="s">
        <v>380</v>
      </c>
      <c r="AB132" s="69" t="s">
        <v>381</v>
      </c>
      <c r="AC132" s="69" t="s">
        <v>382</v>
      </c>
      <c r="AD132" s="69" t="s">
        <v>414</v>
      </c>
      <c r="AE132" s="69" t="s">
        <v>415</v>
      </c>
      <c r="AF132" s="69" t="s">
        <v>416</v>
      </c>
      <c r="AG132" s="69" t="s">
        <v>417</v>
      </c>
      <c r="AH132" s="69" t="s">
        <v>418</v>
      </c>
      <c r="AI132" s="69" t="s">
        <v>419</v>
      </c>
      <c r="AJ132" s="69" t="s">
        <v>420</v>
      </c>
      <c r="AK132" s="69" t="s">
        <v>421</v>
      </c>
      <c r="AL132" s="69" t="s">
        <v>422</v>
      </c>
      <c r="AM132" s="69" t="s">
        <v>423</v>
      </c>
      <c r="AN132" s="69" t="s">
        <v>424</v>
      </c>
      <c r="AO132" s="69" t="s">
        <v>425</v>
      </c>
      <c r="AP132" s="69" t="s">
        <v>432</v>
      </c>
      <c r="AQ132" s="69" t="s">
        <v>433</v>
      </c>
      <c r="AR132" s="69" t="s">
        <v>434</v>
      </c>
      <c r="AS132" s="69" t="s">
        <v>435</v>
      </c>
      <c r="AT132" s="69" t="s">
        <v>436</v>
      </c>
      <c r="AU132" s="69" t="s">
        <v>437</v>
      </c>
      <c r="AV132" s="69" t="s">
        <v>438</v>
      </c>
      <c r="AW132" s="69" t="s">
        <v>439</v>
      </c>
      <c r="AX132" s="69" t="s">
        <v>440</v>
      </c>
      <c r="AY132" s="69" t="s">
        <v>441</v>
      </c>
      <c r="AZ132" s="69" t="s">
        <v>442</v>
      </c>
      <c r="BA132" s="69" t="s">
        <v>443</v>
      </c>
      <c r="BB132" s="69" t="s">
        <v>444</v>
      </c>
      <c r="BC132" s="69" t="s">
        <v>445</v>
      </c>
      <c r="BD132" s="69" t="s">
        <v>446</v>
      </c>
      <c r="BE132" s="69" t="s">
        <v>447</v>
      </c>
      <c r="BF132" s="69" t="s">
        <v>448</v>
      </c>
      <c r="BG132" s="69" t="s">
        <v>449</v>
      </c>
      <c r="BH132" s="69" t="s">
        <v>450</v>
      </c>
      <c r="BI132" s="69" t="s">
        <v>451</v>
      </c>
      <c r="BJ132" s="69" t="s">
        <v>452</v>
      </c>
      <c r="BK132" s="69" t="s">
        <v>453</v>
      </c>
      <c r="BL132" s="69" t="s">
        <v>454</v>
      </c>
    </row>
    <row r="133" spans="1:64" ht="48" x14ac:dyDescent="0.35">
      <c r="A133" s="12"/>
      <c r="B133" s="65" t="s">
        <v>383</v>
      </c>
      <c r="C133" s="116" t="s">
        <v>501</v>
      </c>
      <c r="D133" s="68" t="str">
        <f>"NLH_EXP_NET_" &amp; $B133 &amp; "_" &amp; D$114</f>
        <v>NLH_EXP_NET_R1_C1</v>
      </c>
      <c r="E133" s="68" t="str">
        <f>"NLH_EXP_NET_" &amp; $B133 &amp; "_" &amp; E$114</f>
        <v>NLH_EXP_NET_R1_C2</v>
      </c>
      <c r="F133" s="68" t="str">
        <f>"NLH_LR_NET_" &amp; $B133 &amp; "_" &amp; F$114</f>
        <v>NLH_LR_NET_R1_C3</v>
      </c>
      <c r="G133" s="68" t="str">
        <f>"NLH_LR_NET_" &amp; $B133 &amp; "_" &amp; G$114</f>
        <v>NLH_LR_NET_R1_C4</v>
      </c>
      <c r="H133" s="68" t="str">
        <f>"NLH_SCR_NET_" &amp; $B133 &amp; "_" &amp; H$114</f>
        <v>NLH_SCR_NET_R1_C5</v>
      </c>
      <c r="I133" s="68" t="str">
        <f t="shared" ref="I133:J135" si="97">"NLH_SPR_NDI_" &amp; $B133 &amp; "_" &amp; I$114</f>
        <v>NLH_SPR_NDI_R1_C6</v>
      </c>
      <c r="J133" s="68" t="str">
        <f t="shared" si="97"/>
        <v>NLH_SPR_NDI_R1_C7</v>
      </c>
      <c r="K133" s="68" t="str">
        <f t="shared" ref="K133:Z135" si="98">"NLH_PCT_NDI_" &amp; $B133 &amp; "_" &amp; K$114</f>
        <v>NLH_PCT_NDI_R1_C8</v>
      </c>
      <c r="L133" s="68" t="str">
        <f t="shared" si="98"/>
        <v>NLH_PCT_NDI_R1_C9</v>
      </c>
      <c r="M133" s="68" t="str">
        <f t="shared" si="98"/>
        <v>NLH_PCT_NDI_R1_C10</v>
      </c>
      <c r="N133" s="68" t="str">
        <f t="shared" si="98"/>
        <v>NLH_PCT_NDI_R1_C11</v>
      </c>
      <c r="O133" s="68" t="str">
        <f t="shared" si="98"/>
        <v>NLH_PCT_NDI_R1_C12</v>
      </c>
      <c r="P133" s="68" t="str">
        <f t="shared" si="98"/>
        <v>NLH_PCT_NDI_R1_C13</v>
      </c>
      <c r="Q133" s="68" t="str">
        <f t="shared" si="98"/>
        <v>NLH_PCT_NDI_R1_C14</v>
      </c>
      <c r="R133" s="68" t="str">
        <f t="shared" si="98"/>
        <v>NLH_PCT_NDI_R1_C15</v>
      </c>
      <c r="S133" s="68" t="str">
        <f t="shared" si="98"/>
        <v>NLH_PCT_NDI_R1_C16</v>
      </c>
      <c r="T133" s="68" t="str">
        <f t="shared" si="98"/>
        <v>NLH_PCT_NDI_R1_C17</v>
      </c>
      <c r="U133" s="68" t="str">
        <f t="shared" si="98"/>
        <v>NLH_PCT_NDI_R1_C18</v>
      </c>
      <c r="V133" s="68" t="str">
        <f t="shared" si="98"/>
        <v>NLH_PCT_NDI_R1_C19</v>
      </c>
      <c r="W133" s="68" t="str">
        <f t="shared" si="98"/>
        <v>NLH_PCT_NDI_R1_C20</v>
      </c>
      <c r="X133" s="68" t="str">
        <f t="shared" si="98"/>
        <v>NLH_PCT_NDI_R1_C21</v>
      </c>
      <c r="Y133" s="68" t="str">
        <f t="shared" si="98"/>
        <v>NLH_PCT_NDI_R1_C22</v>
      </c>
      <c r="Z133" s="68" t="str">
        <f t="shared" si="98"/>
        <v>NLH_PCT_NDI_R1_C23</v>
      </c>
      <c r="AA133" s="68" t="str">
        <f t="shared" ref="U133:AJ135" si="99">"NLH_PCT_NDI_" &amp; $B133 &amp; "_" &amp; AA$114</f>
        <v>NLH_PCT_NDI_R1_C24</v>
      </c>
      <c r="AB133" s="68" t="str">
        <f t="shared" si="99"/>
        <v>NLH_PCT_NDI_R1_C25</v>
      </c>
      <c r="AC133" s="68" t="str">
        <f t="shared" si="99"/>
        <v>NLH_PCT_NDI_R1_C26</v>
      </c>
      <c r="AD133" s="68" t="str">
        <f t="shared" si="99"/>
        <v>NLH_PCT_NDI_R1_C27</v>
      </c>
      <c r="AE133" s="68" t="str">
        <f t="shared" si="99"/>
        <v>NLH_PCT_NDI_R1_C28</v>
      </c>
      <c r="AF133" s="68" t="str">
        <f t="shared" si="99"/>
        <v>NLH_PCT_NDI_R1_C29</v>
      </c>
      <c r="AG133" s="68" t="str">
        <f t="shared" si="99"/>
        <v>NLH_PCT_NDI_R1_C30</v>
      </c>
      <c r="AH133" s="68" t="str">
        <f t="shared" si="99"/>
        <v>NLH_PCT_NDI_R1_C31</v>
      </c>
      <c r="AI133" s="68" t="str">
        <f t="shared" si="99"/>
        <v>NLH_PCT_NDI_R1_C32</v>
      </c>
      <c r="AJ133" s="68" t="str">
        <f t="shared" si="99"/>
        <v>NLH_PCT_NDI_R1_C33</v>
      </c>
      <c r="AK133" s="68" t="str">
        <f t="shared" ref="AK133:AL135" si="100">"NLH_SPR_NDI_" &amp; $B133 &amp; "_" &amp; AK$114</f>
        <v>NLH_SPR_NDI_R1_C34</v>
      </c>
      <c r="AL133" s="68" t="str">
        <f t="shared" si="100"/>
        <v>NLH_SPR_NDI_R1_C35</v>
      </c>
      <c r="AM133" s="68" t="str">
        <f t="shared" ref="AM133:BB135" si="101">"NLH_PCT_NUD_" &amp; $B133 &amp; "_" &amp; AM$114</f>
        <v>NLH_PCT_NUD_R1_C36</v>
      </c>
      <c r="AN133" s="68" t="str">
        <f t="shared" si="101"/>
        <v>NLH_PCT_NUD_R1_C37</v>
      </c>
      <c r="AO133" s="68" t="str">
        <f t="shared" si="101"/>
        <v>NLH_PCT_NUD_R1_C38</v>
      </c>
      <c r="AP133" s="68" t="str">
        <f t="shared" si="101"/>
        <v>NLH_PCT_NUD_R1_C39</v>
      </c>
      <c r="AQ133" s="68" t="str">
        <f t="shared" si="101"/>
        <v>NLH_PCT_NUD_R1_C40</v>
      </c>
      <c r="AR133" s="68" t="str">
        <f t="shared" si="101"/>
        <v>NLH_PCT_NUD_R1_C41</v>
      </c>
      <c r="AS133" s="68" t="str">
        <f t="shared" si="101"/>
        <v>NLH_PCT_NUD_R1_C42</v>
      </c>
      <c r="AT133" s="68" t="str">
        <f t="shared" si="101"/>
        <v>NLH_PCT_NUD_R1_C43</v>
      </c>
      <c r="AU133" s="68" t="str">
        <f t="shared" si="101"/>
        <v>NLH_PCT_NUD_R1_C44</v>
      </c>
      <c r="AV133" s="68" t="str">
        <f t="shared" si="101"/>
        <v>NLH_PCT_NUD_R1_C45</v>
      </c>
      <c r="AW133" s="68" t="str">
        <f t="shared" si="101"/>
        <v>NLH_PCT_NUD_R1_C46</v>
      </c>
      <c r="AX133" s="68" t="str">
        <f t="shared" si="101"/>
        <v>NLH_PCT_NUD_R1_C47</v>
      </c>
      <c r="AY133" s="68" t="str">
        <f t="shared" si="101"/>
        <v>NLH_PCT_NUD_R1_C48</v>
      </c>
      <c r="AZ133" s="68" t="str">
        <f t="shared" si="101"/>
        <v>NLH_PCT_NUD_R1_C49</v>
      </c>
      <c r="BA133" s="68" t="str">
        <f t="shared" si="101"/>
        <v>NLH_PCT_NUD_R1_C50</v>
      </c>
      <c r="BB133" s="68" t="str">
        <f t="shared" si="101"/>
        <v>NLH_PCT_NUD_R1_C51</v>
      </c>
      <c r="BC133" s="68" t="str">
        <f t="shared" ref="AW133:BL135" si="102">"NLH_PCT_NUD_" &amp; $B133 &amp; "_" &amp; BC$114</f>
        <v>NLH_PCT_NUD_R1_C52</v>
      </c>
      <c r="BD133" s="68" t="str">
        <f t="shared" si="102"/>
        <v>NLH_PCT_NUD_R1_C53</v>
      </c>
      <c r="BE133" s="68" t="str">
        <f t="shared" si="102"/>
        <v>NLH_PCT_NUD_R1_C54</v>
      </c>
      <c r="BF133" s="68" t="str">
        <f t="shared" si="102"/>
        <v>NLH_PCT_NUD_R1_C55</v>
      </c>
      <c r="BG133" s="68" t="str">
        <f t="shared" si="102"/>
        <v>NLH_PCT_NUD_R1_C56</v>
      </c>
      <c r="BH133" s="68" t="str">
        <f t="shared" si="102"/>
        <v>NLH_PCT_NUD_R1_C57</v>
      </c>
      <c r="BI133" s="68" t="str">
        <f t="shared" si="102"/>
        <v>NLH_PCT_NUD_R1_C58</v>
      </c>
      <c r="BJ133" s="68" t="str">
        <f t="shared" si="102"/>
        <v>NLH_PCT_NUD_R1_C59</v>
      </c>
      <c r="BK133" s="68" t="str">
        <f t="shared" si="102"/>
        <v>NLH_PCT_NUD_R1_C60</v>
      </c>
      <c r="BL133" s="68" t="str">
        <f t="shared" si="102"/>
        <v>NLH_PCT_NUD_R1_C61</v>
      </c>
    </row>
    <row r="134" spans="1:64" ht="36" x14ac:dyDescent="0.35">
      <c r="A134" s="12"/>
      <c r="B134" s="65" t="s">
        <v>384</v>
      </c>
      <c r="C134" s="116" t="s">
        <v>502</v>
      </c>
      <c r="D134" s="115"/>
      <c r="E134" s="115"/>
      <c r="F134" s="68" t="str">
        <f t="shared" ref="F134:G135" si="103">"NLH_LR_NET_" &amp; $B134 &amp; "_" &amp; F$114</f>
        <v>NLH_LR_NET_R2_C3</v>
      </c>
      <c r="G134" s="68" t="str">
        <f t="shared" si="103"/>
        <v>NLH_LR_NET_R2_C4</v>
      </c>
      <c r="H134" s="68" t="str">
        <f>"NLH_SCR_NET_" &amp; $B134 &amp; "_" &amp; H$114</f>
        <v>NLH_SCR_NET_R2_C5</v>
      </c>
      <c r="I134" s="68" t="str">
        <f t="shared" si="97"/>
        <v>NLH_SPR_NDI_R2_C6</v>
      </c>
      <c r="J134" s="68" t="str">
        <f t="shared" si="97"/>
        <v>NLH_SPR_NDI_R2_C7</v>
      </c>
      <c r="K134" s="68" t="str">
        <f t="shared" si="98"/>
        <v>NLH_PCT_NDI_R2_C8</v>
      </c>
      <c r="L134" s="68" t="str">
        <f t="shared" si="98"/>
        <v>NLH_PCT_NDI_R2_C9</v>
      </c>
      <c r="M134" s="68" t="str">
        <f t="shared" si="98"/>
        <v>NLH_PCT_NDI_R2_C10</v>
      </c>
      <c r="N134" s="68" t="str">
        <f t="shared" si="98"/>
        <v>NLH_PCT_NDI_R2_C11</v>
      </c>
      <c r="O134" s="68" t="str">
        <f t="shared" si="98"/>
        <v>NLH_PCT_NDI_R2_C12</v>
      </c>
      <c r="P134" s="68" t="str">
        <f t="shared" si="98"/>
        <v>NLH_PCT_NDI_R2_C13</v>
      </c>
      <c r="Q134" s="68" t="str">
        <f t="shared" si="98"/>
        <v>NLH_PCT_NDI_R2_C14</v>
      </c>
      <c r="R134" s="68" t="str">
        <f t="shared" si="98"/>
        <v>NLH_PCT_NDI_R2_C15</v>
      </c>
      <c r="S134" s="68" t="str">
        <f t="shared" si="98"/>
        <v>NLH_PCT_NDI_R2_C16</v>
      </c>
      <c r="T134" s="68" t="str">
        <f t="shared" si="98"/>
        <v>NLH_PCT_NDI_R2_C17</v>
      </c>
      <c r="U134" s="68" t="str">
        <f t="shared" si="99"/>
        <v>NLH_PCT_NDI_R2_C18</v>
      </c>
      <c r="V134" s="68" t="str">
        <f t="shared" si="99"/>
        <v>NLH_PCT_NDI_R2_C19</v>
      </c>
      <c r="W134" s="68" t="str">
        <f t="shared" si="99"/>
        <v>NLH_PCT_NDI_R2_C20</v>
      </c>
      <c r="X134" s="68" t="str">
        <f t="shared" si="99"/>
        <v>NLH_PCT_NDI_R2_C21</v>
      </c>
      <c r="Y134" s="68" t="str">
        <f t="shared" si="99"/>
        <v>NLH_PCT_NDI_R2_C22</v>
      </c>
      <c r="Z134" s="68" t="str">
        <f t="shared" si="99"/>
        <v>NLH_PCT_NDI_R2_C23</v>
      </c>
      <c r="AA134" s="68" t="str">
        <f t="shared" si="99"/>
        <v>NLH_PCT_NDI_R2_C24</v>
      </c>
      <c r="AB134" s="68" t="str">
        <f t="shared" si="99"/>
        <v>NLH_PCT_NDI_R2_C25</v>
      </c>
      <c r="AC134" s="68" t="str">
        <f t="shared" si="99"/>
        <v>NLH_PCT_NDI_R2_C26</v>
      </c>
      <c r="AD134" s="68" t="str">
        <f t="shared" si="99"/>
        <v>NLH_PCT_NDI_R2_C27</v>
      </c>
      <c r="AE134" s="68" t="str">
        <f t="shared" si="99"/>
        <v>NLH_PCT_NDI_R2_C28</v>
      </c>
      <c r="AF134" s="68" t="str">
        <f t="shared" si="99"/>
        <v>NLH_PCT_NDI_R2_C29</v>
      </c>
      <c r="AG134" s="68" t="str">
        <f t="shared" si="99"/>
        <v>NLH_PCT_NDI_R2_C30</v>
      </c>
      <c r="AH134" s="68" t="str">
        <f t="shared" si="99"/>
        <v>NLH_PCT_NDI_R2_C31</v>
      </c>
      <c r="AI134" s="68" t="str">
        <f t="shared" si="99"/>
        <v>NLH_PCT_NDI_R2_C32</v>
      </c>
      <c r="AJ134" s="68" t="str">
        <f t="shared" si="99"/>
        <v>NLH_PCT_NDI_R2_C33</v>
      </c>
      <c r="AK134" s="68" t="str">
        <f t="shared" si="100"/>
        <v>NLH_SPR_NDI_R2_C34</v>
      </c>
      <c r="AL134" s="68" t="str">
        <f t="shared" si="100"/>
        <v>NLH_SPR_NDI_R2_C35</v>
      </c>
      <c r="AM134" s="68" t="str">
        <f t="shared" si="101"/>
        <v>NLH_PCT_NUD_R2_C36</v>
      </c>
      <c r="AN134" s="68" t="str">
        <f t="shared" si="101"/>
        <v>NLH_PCT_NUD_R2_C37</v>
      </c>
      <c r="AO134" s="68" t="str">
        <f t="shared" si="101"/>
        <v>NLH_PCT_NUD_R2_C38</v>
      </c>
      <c r="AP134" s="68" t="str">
        <f t="shared" si="101"/>
        <v>NLH_PCT_NUD_R2_C39</v>
      </c>
      <c r="AQ134" s="68" t="str">
        <f t="shared" si="101"/>
        <v>NLH_PCT_NUD_R2_C40</v>
      </c>
      <c r="AR134" s="68" t="str">
        <f t="shared" si="101"/>
        <v>NLH_PCT_NUD_R2_C41</v>
      </c>
      <c r="AS134" s="68" t="str">
        <f t="shared" si="101"/>
        <v>NLH_PCT_NUD_R2_C42</v>
      </c>
      <c r="AT134" s="68" t="str">
        <f t="shared" si="101"/>
        <v>NLH_PCT_NUD_R2_C43</v>
      </c>
      <c r="AU134" s="68" t="str">
        <f t="shared" si="101"/>
        <v>NLH_PCT_NUD_R2_C44</v>
      </c>
      <c r="AV134" s="68" t="str">
        <f t="shared" si="101"/>
        <v>NLH_PCT_NUD_R2_C45</v>
      </c>
      <c r="AW134" s="68" t="str">
        <f t="shared" si="102"/>
        <v>NLH_PCT_NUD_R2_C46</v>
      </c>
      <c r="AX134" s="68" t="str">
        <f t="shared" si="102"/>
        <v>NLH_PCT_NUD_R2_C47</v>
      </c>
      <c r="AY134" s="68" t="str">
        <f t="shared" si="102"/>
        <v>NLH_PCT_NUD_R2_C48</v>
      </c>
      <c r="AZ134" s="68" t="str">
        <f t="shared" si="102"/>
        <v>NLH_PCT_NUD_R2_C49</v>
      </c>
      <c r="BA134" s="68" t="str">
        <f t="shared" si="102"/>
        <v>NLH_PCT_NUD_R2_C50</v>
      </c>
      <c r="BB134" s="68" t="str">
        <f t="shared" si="102"/>
        <v>NLH_PCT_NUD_R2_C51</v>
      </c>
      <c r="BC134" s="68" t="str">
        <f t="shared" si="102"/>
        <v>NLH_PCT_NUD_R2_C52</v>
      </c>
      <c r="BD134" s="68" t="str">
        <f t="shared" si="102"/>
        <v>NLH_PCT_NUD_R2_C53</v>
      </c>
      <c r="BE134" s="68" t="str">
        <f t="shared" si="102"/>
        <v>NLH_PCT_NUD_R2_C54</v>
      </c>
      <c r="BF134" s="68" t="str">
        <f t="shared" si="102"/>
        <v>NLH_PCT_NUD_R2_C55</v>
      </c>
      <c r="BG134" s="68" t="str">
        <f t="shared" si="102"/>
        <v>NLH_PCT_NUD_R2_C56</v>
      </c>
      <c r="BH134" s="68" t="str">
        <f t="shared" si="102"/>
        <v>NLH_PCT_NUD_R2_C57</v>
      </c>
      <c r="BI134" s="68" t="str">
        <f t="shared" si="102"/>
        <v>NLH_PCT_NUD_R2_C58</v>
      </c>
      <c r="BJ134" s="68" t="str">
        <f t="shared" si="102"/>
        <v>NLH_PCT_NUD_R2_C59</v>
      </c>
      <c r="BK134" s="68" t="str">
        <f t="shared" si="102"/>
        <v>NLH_PCT_NUD_R2_C60</v>
      </c>
      <c r="BL134" s="68" t="str">
        <f t="shared" si="102"/>
        <v>NLH_PCT_NUD_R2_C61</v>
      </c>
    </row>
    <row r="135" spans="1:64" ht="36" x14ac:dyDescent="0.35">
      <c r="A135" s="12"/>
      <c r="B135" s="65" t="s">
        <v>385</v>
      </c>
      <c r="C135" s="116" t="s">
        <v>503</v>
      </c>
      <c r="D135" s="68" t="str">
        <f>"NLH_EXP_NET_" &amp; $B135 &amp; "_" &amp; D$114</f>
        <v>NLH_EXP_NET_R3_C1</v>
      </c>
      <c r="E135" s="68" t="str">
        <f>"NLH_EXP_NET_" &amp; $B135 &amp; "_" &amp; E$114</f>
        <v>NLH_EXP_NET_R3_C2</v>
      </c>
      <c r="F135" s="68" t="str">
        <f t="shared" si="103"/>
        <v>NLH_LR_NET_R3_C3</v>
      </c>
      <c r="G135" s="68" t="str">
        <f t="shared" si="103"/>
        <v>NLH_LR_NET_R3_C4</v>
      </c>
      <c r="H135" s="68" t="str">
        <f>"NLH_SCR_NET_" &amp; $B135 &amp; "_" &amp; H$114</f>
        <v>NLH_SCR_NET_R3_C5</v>
      </c>
      <c r="I135" s="68" t="str">
        <f t="shared" si="97"/>
        <v>NLH_SPR_NDI_R3_C6</v>
      </c>
      <c r="J135" s="68" t="str">
        <f t="shared" si="97"/>
        <v>NLH_SPR_NDI_R3_C7</v>
      </c>
      <c r="K135" s="68" t="str">
        <f t="shared" si="98"/>
        <v>NLH_PCT_NDI_R3_C8</v>
      </c>
      <c r="L135" s="68" t="str">
        <f t="shared" si="98"/>
        <v>NLH_PCT_NDI_R3_C9</v>
      </c>
      <c r="M135" s="68" t="str">
        <f t="shared" si="98"/>
        <v>NLH_PCT_NDI_R3_C10</v>
      </c>
      <c r="N135" s="68" t="str">
        <f t="shared" si="98"/>
        <v>NLH_PCT_NDI_R3_C11</v>
      </c>
      <c r="O135" s="68" t="str">
        <f t="shared" si="98"/>
        <v>NLH_PCT_NDI_R3_C12</v>
      </c>
      <c r="P135" s="68" t="str">
        <f t="shared" si="98"/>
        <v>NLH_PCT_NDI_R3_C13</v>
      </c>
      <c r="Q135" s="68" t="str">
        <f t="shared" si="98"/>
        <v>NLH_PCT_NDI_R3_C14</v>
      </c>
      <c r="R135" s="68" t="str">
        <f t="shared" si="98"/>
        <v>NLH_PCT_NDI_R3_C15</v>
      </c>
      <c r="S135" s="68" t="str">
        <f t="shared" si="98"/>
        <v>NLH_PCT_NDI_R3_C16</v>
      </c>
      <c r="T135" s="68" t="str">
        <f t="shared" si="98"/>
        <v>NLH_PCT_NDI_R3_C17</v>
      </c>
      <c r="U135" s="68" t="str">
        <f t="shared" si="99"/>
        <v>NLH_PCT_NDI_R3_C18</v>
      </c>
      <c r="V135" s="68" t="str">
        <f t="shared" si="99"/>
        <v>NLH_PCT_NDI_R3_C19</v>
      </c>
      <c r="W135" s="68" t="str">
        <f t="shared" si="99"/>
        <v>NLH_PCT_NDI_R3_C20</v>
      </c>
      <c r="X135" s="68" t="str">
        <f t="shared" si="99"/>
        <v>NLH_PCT_NDI_R3_C21</v>
      </c>
      <c r="Y135" s="68" t="str">
        <f t="shared" si="99"/>
        <v>NLH_PCT_NDI_R3_C22</v>
      </c>
      <c r="Z135" s="68" t="str">
        <f t="shared" si="99"/>
        <v>NLH_PCT_NDI_R3_C23</v>
      </c>
      <c r="AA135" s="68" t="str">
        <f t="shared" si="99"/>
        <v>NLH_PCT_NDI_R3_C24</v>
      </c>
      <c r="AB135" s="68" t="str">
        <f t="shared" si="99"/>
        <v>NLH_PCT_NDI_R3_C25</v>
      </c>
      <c r="AC135" s="68" t="str">
        <f t="shared" si="99"/>
        <v>NLH_PCT_NDI_R3_C26</v>
      </c>
      <c r="AD135" s="68" t="str">
        <f t="shared" si="99"/>
        <v>NLH_PCT_NDI_R3_C27</v>
      </c>
      <c r="AE135" s="68" t="str">
        <f t="shared" si="99"/>
        <v>NLH_PCT_NDI_R3_C28</v>
      </c>
      <c r="AF135" s="68" t="str">
        <f t="shared" si="99"/>
        <v>NLH_PCT_NDI_R3_C29</v>
      </c>
      <c r="AG135" s="68" t="str">
        <f t="shared" si="99"/>
        <v>NLH_PCT_NDI_R3_C30</v>
      </c>
      <c r="AH135" s="68" t="str">
        <f t="shared" si="99"/>
        <v>NLH_PCT_NDI_R3_C31</v>
      </c>
      <c r="AI135" s="68" t="str">
        <f t="shared" si="99"/>
        <v>NLH_PCT_NDI_R3_C32</v>
      </c>
      <c r="AJ135" s="68" t="str">
        <f t="shared" si="99"/>
        <v>NLH_PCT_NDI_R3_C33</v>
      </c>
      <c r="AK135" s="68" t="str">
        <f t="shared" si="100"/>
        <v>NLH_SPR_NDI_R3_C34</v>
      </c>
      <c r="AL135" s="68" t="str">
        <f t="shared" si="100"/>
        <v>NLH_SPR_NDI_R3_C35</v>
      </c>
      <c r="AM135" s="68" t="str">
        <f t="shared" si="101"/>
        <v>NLH_PCT_NUD_R3_C36</v>
      </c>
      <c r="AN135" s="68" t="str">
        <f t="shared" si="101"/>
        <v>NLH_PCT_NUD_R3_C37</v>
      </c>
      <c r="AO135" s="68" t="str">
        <f t="shared" si="101"/>
        <v>NLH_PCT_NUD_R3_C38</v>
      </c>
      <c r="AP135" s="68" t="str">
        <f t="shared" si="101"/>
        <v>NLH_PCT_NUD_R3_C39</v>
      </c>
      <c r="AQ135" s="68" t="str">
        <f t="shared" si="101"/>
        <v>NLH_PCT_NUD_R3_C40</v>
      </c>
      <c r="AR135" s="68" t="str">
        <f t="shared" si="101"/>
        <v>NLH_PCT_NUD_R3_C41</v>
      </c>
      <c r="AS135" s="68" t="str">
        <f t="shared" si="101"/>
        <v>NLH_PCT_NUD_R3_C42</v>
      </c>
      <c r="AT135" s="68" t="str">
        <f t="shared" si="101"/>
        <v>NLH_PCT_NUD_R3_C43</v>
      </c>
      <c r="AU135" s="68" t="str">
        <f t="shared" si="101"/>
        <v>NLH_PCT_NUD_R3_C44</v>
      </c>
      <c r="AV135" s="68" t="str">
        <f t="shared" si="101"/>
        <v>NLH_PCT_NUD_R3_C45</v>
      </c>
      <c r="AW135" s="68" t="str">
        <f t="shared" si="102"/>
        <v>NLH_PCT_NUD_R3_C46</v>
      </c>
      <c r="AX135" s="68" t="str">
        <f t="shared" si="102"/>
        <v>NLH_PCT_NUD_R3_C47</v>
      </c>
      <c r="AY135" s="68" t="str">
        <f t="shared" si="102"/>
        <v>NLH_PCT_NUD_R3_C48</v>
      </c>
      <c r="AZ135" s="68" t="str">
        <f t="shared" si="102"/>
        <v>NLH_PCT_NUD_R3_C49</v>
      </c>
      <c r="BA135" s="68" t="str">
        <f t="shared" si="102"/>
        <v>NLH_PCT_NUD_R3_C50</v>
      </c>
      <c r="BB135" s="68" t="str">
        <f t="shared" si="102"/>
        <v>NLH_PCT_NUD_R3_C51</v>
      </c>
      <c r="BC135" s="68" t="str">
        <f t="shared" si="102"/>
        <v>NLH_PCT_NUD_R3_C52</v>
      </c>
      <c r="BD135" s="68" t="str">
        <f t="shared" si="102"/>
        <v>NLH_PCT_NUD_R3_C53</v>
      </c>
      <c r="BE135" s="68" t="str">
        <f t="shared" si="102"/>
        <v>NLH_PCT_NUD_R3_C54</v>
      </c>
      <c r="BF135" s="68" t="str">
        <f t="shared" si="102"/>
        <v>NLH_PCT_NUD_R3_C55</v>
      </c>
      <c r="BG135" s="68" t="str">
        <f t="shared" si="102"/>
        <v>NLH_PCT_NUD_R3_C56</v>
      </c>
      <c r="BH135" s="68" t="str">
        <f t="shared" si="102"/>
        <v>NLH_PCT_NUD_R3_C57</v>
      </c>
      <c r="BI135" s="68" t="str">
        <f t="shared" si="102"/>
        <v>NLH_PCT_NUD_R3_C58</v>
      </c>
      <c r="BJ135" s="68" t="str">
        <f t="shared" si="102"/>
        <v>NLH_PCT_NUD_R3_C59</v>
      </c>
      <c r="BK135" s="68" t="str">
        <f t="shared" si="102"/>
        <v>NLH_PCT_NUD_R3_C60</v>
      </c>
      <c r="BL135" s="68" t="str">
        <f t="shared" si="102"/>
        <v>NLH_PCT_NUD_R3_C61</v>
      </c>
    </row>
    <row r="136" spans="1:64" x14ac:dyDescent="0.35">
      <c r="A136" s="12"/>
      <c r="B136" s="66"/>
      <c r="C136" s="76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  <c r="BF136" s="35"/>
      <c r="BG136" s="35"/>
      <c r="BH136" s="35"/>
      <c r="BI136" s="35"/>
      <c r="BJ136" s="35"/>
      <c r="BK136" s="35"/>
      <c r="BL136" s="35"/>
    </row>
    <row r="137" spans="1:64" x14ac:dyDescent="0.35">
      <c r="A137" s="12"/>
      <c r="B137" s="66"/>
      <c r="C137" s="76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/>
      <c r="BJ137" s="35"/>
      <c r="BK137" s="35"/>
      <c r="BL137" s="35"/>
    </row>
    <row r="139" spans="1:64" x14ac:dyDescent="0.35">
      <c r="B139" s="142" t="s">
        <v>68</v>
      </c>
      <c r="C139" s="142"/>
      <c r="D139" s="142"/>
      <c r="E139" s="142"/>
      <c r="F139" s="142"/>
      <c r="G139" s="142"/>
      <c r="H139" s="142"/>
      <c r="I139" s="142"/>
      <c r="J139" s="142"/>
      <c r="K139" s="142"/>
      <c r="L139" s="142"/>
      <c r="M139" s="142"/>
      <c r="N139" s="142"/>
      <c r="O139" s="142"/>
      <c r="P139" s="142"/>
      <c r="Q139" s="142"/>
      <c r="R139" s="142"/>
      <c r="S139" s="142"/>
      <c r="T139" s="142"/>
      <c r="U139" s="142"/>
      <c r="V139" s="142"/>
      <c r="W139" s="142"/>
      <c r="X139" s="142"/>
      <c r="Y139" s="142"/>
      <c r="Z139" s="142"/>
      <c r="AA139" s="142"/>
      <c r="AB139" s="142"/>
      <c r="AC139" s="142"/>
      <c r="AD139" s="142"/>
      <c r="AE139" s="142"/>
      <c r="AF139" s="142"/>
      <c r="AG139" s="142"/>
      <c r="AH139" s="142"/>
      <c r="AI139" s="142"/>
      <c r="AJ139" s="142"/>
      <c r="AK139" s="142"/>
      <c r="AL139" s="142"/>
      <c r="AM139" s="142"/>
      <c r="AN139" s="142"/>
      <c r="AO139" s="142"/>
      <c r="AP139" s="142"/>
      <c r="AQ139" s="142"/>
      <c r="AR139" s="142"/>
      <c r="AS139" s="142"/>
      <c r="AT139" s="142"/>
      <c r="AU139" s="142"/>
      <c r="AV139" s="142"/>
      <c r="AW139" s="142"/>
      <c r="AX139" s="142"/>
      <c r="AY139" s="142"/>
    </row>
    <row r="140" spans="1:64" x14ac:dyDescent="0.35"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64" ht="15" customHeight="1" x14ac:dyDescent="0.35">
      <c r="D141" s="161"/>
      <c r="E141" s="161"/>
      <c r="F141" s="161"/>
      <c r="G141" s="162"/>
      <c r="H141" s="163" t="s">
        <v>65</v>
      </c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/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</row>
    <row r="142" spans="1:64" ht="48" x14ac:dyDescent="0.35">
      <c r="A142" s="12"/>
      <c r="B142" s="12"/>
      <c r="C142" s="49" t="s">
        <v>63</v>
      </c>
      <c r="D142" s="98" t="s">
        <v>72</v>
      </c>
      <c r="E142" s="98" t="s">
        <v>60</v>
      </c>
      <c r="F142" s="98" t="s">
        <v>61</v>
      </c>
      <c r="G142" s="98" t="s">
        <v>62</v>
      </c>
      <c r="H142" s="159" t="s">
        <v>144</v>
      </c>
      <c r="I142" s="164"/>
      <c r="J142" s="164"/>
      <c r="K142" s="160"/>
      <c r="L142" s="159" t="s">
        <v>47</v>
      </c>
      <c r="M142" s="176"/>
      <c r="N142" s="176"/>
      <c r="O142" s="165"/>
      <c r="P142" s="159">
        <v>0.75</v>
      </c>
      <c r="Q142" s="164"/>
      <c r="R142" s="164"/>
      <c r="S142" s="160"/>
      <c r="T142" s="159">
        <v>0.9</v>
      </c>
      <c r="U142" s="164"/>
      <c r="V142" s="164"/>
      <c r="W142" s="160"/>
      <c r="X142" s="159">
        <v>0.96</v>
      </c>
      <c r="Y142" s="164"/>
      <c r="Z142" s="164"/>
      <c r="AA142" s="160"/>
      <c r="AB142" s="159">
        <v>0.98</v>
      </c>
      <c r="AC142" s="164"/>
      <c r="AD142" s="164"/>
      <c r="AE142" s="160"/>
      <c r="AF142" s="159">
        <v>0.99</v>
      </c>
      <c r="AG142" s="164"/>
      <c r="AH142" s="164"/>
      <c r="AI142" s="160"/>
      <c r="AJ142" s="159">
        <v>0.995</v>
      </c>
      <c r="AK142" s="164"/>
      <c r="AL142" s="164"/>
      <c r="AM142" s="160"/>
      <c r="AN142" s="159">
        <v>0.996</v>
      </c>
      <c r="AO142" s="164"/>
      <c r="AP142" s="164"/>
      <c r="AQ142" s="160"/>
      <c r="AR142" s="159">
        <v>0.998</v>
      </c>
      <c r="AS142" s="164"/>
      <c r="AT142" s="164"/>
      <c r="AU142" s="160"/>
      <c r="AV142" s="159">
        <v>0.999</v>
      </c>
      <c r="AW142" s="164"/>
      <c r="AX142" s="164"/>
      <c r="AY142" s="160"/>
    </row>
    <row r="143" spans="1:64" x14ac:dyDescent="0.35">
      <c r="C143" s="13"/>
      <c r="D143" s="33"/>
      <c r="E143" s="33"/>
      <c r="F143" s="33"/>
      <c r="G143" s="33"/>
      <c r="H143" s="159" t="s">
        <v>66</v>
      </c>
      <c r="I143" s="160"/>
      <c r="J143" s="159" t="s">
        <v>67</v>
      </c>
      <c r="K143" s="160"/>
      <c r="L143" s="159" t="s">
        <v>66</v>
      </c>
      <c r="M143" s="165"/>
      <c r="N143" s="159" t="s">
        <v>67</v>
      </c>
      <c r="O143" s="160"/>
      <c r="P143" s="159" t="s">
        <v>66</v>
      </c>
      <c r="Q143" s="160"/>
      <c r="R143" s="159" t="s">
        <v>67</v>
      </c>
      <c r="S143" s="160"/>
      <c r="T143" s="159" t="s">
        <v>66</v>
      </c>
      <c r="U143" s="160"/>
      <c r="V143" s="159" t="s">
        <v>67</v>
      </c>
      <c r="W143" s="160"/>
      <c r="X143" s="159" t="s">
        <v>66</v>
      </c>
      <c r="Y143" s="160"/>
      <c r="Z143" s="159" t="s">
        <v>67</v>
      </c>
      <c r="AA143" s="160"/>
      <c r="AB143" s="159" t="s">
        <v>66</v>
      </c>
      <c r="AC143" s="160"/>
      <c r="AD143" s="159" t="s">
        <v>67</v>
      </c>
      <c r="AE143" s="160"/>
      <c r="AF143" s="159" t="s">
        <v>66</v>
      </c>
      <c r="AG143" s="160"/>
      <c r="AH143" s="159" t="s">
        <v>67</v>
      </c>
      <c r="AI143" s="160"/>
      <c r="AJ143" s="159" t="s">
        <v>66</v>
      </c>
      <c r="AK143" s="160"/>
      <c r="AL143" s="159" t="s">
        <v>67</v>
      </c>
      <c r="AM143" s="160"/>
      <c r="AN143" s="159" t="s">
        <v>66</v>
      </c>
      <c r="AO143" s="160"/>
      <c r="AP143" s="159" t="s">
        <v>67</v>
      </c>
      <c r="AQ143" s="160"/>
      <c r="AR143" s="159" t="s">
        <v>66</v>
      </c>
      <c r="AS143" s="160"/>
      <c r="AT143" s="159" t="s">
        <v>67</v>
      </c>
      <c r="AU143" s="160"/>
      <c r="AV143" s="159" t="s">
        <v>66</v>
      </c>
      <c r="AW143" s="160"/>
      <c r="AX143" s="159" t="s">
        <v>67</v>
      </c>
      <c r="AY143" s="160"/>
    </row>
    <row r="144" spans="1:64" x14ac:dyDescent="0.35">
      <c r="C144" s="13"/>
      <c r="D144" s="33"/>
      <c r="E144" s="33"/>
      <c r="F144" s="33"/>
      <c r="G144" s="33"/>
      <c r="H144" s="70" t="s">
        <v>145</v>
      </c>
      <c r="I144" s="70" t="s">
        <v>146</v>
      </c>
      <c r="J144" s="70" t="s">
        <v>145</v>
      </c>
      <c r="K144" s="70" t="s">
        <v>146</v>
      </c>
      <c r="L144" s="70" t="s">
        <v>145</v>
      </c>
      <c r="M144" s="70" t="s">
        <v>146</v>
      </c>
      <c r="N144" s="70" t="s">
        <v>145</v>
      </c>
      <c r="O144" s="70" t="s">
        <v>146</v>
      </c>
      <c r="P144" s="70" t="s">
        <v>145</v>
      </c>
      <c r="Q144" s="70" t="s">
        <v>146</v>
      </c>
      <c r="R144" s="70" t="s">
        <v>145</v>
      </c>
      <c r="S144" s="70" t="s">
        <v>146</v>
      </c>
      <c r="T144" s="70" t="s">
        <v>145</v>
      </c>
      <c r="U144" s="70" t="s">
        <v>146</v>
      </c>
      <c r="V144" s="70" t="s">
        <v>145</v>
      </c>
      <c r="W144" s="70" t="s">
        <v>146</v>
      </c>
      <c r="X144" s="70" t="s">
        <v>145</v>
      </c>
      <c r="Y144" s="70" t="s">
        <v>146</v>
      </c>
      <c r="Z144" s="70" t="s">
        <v>145</v>
      </c>
      <c r="AA144" s="70" t="s">
        <v>146</v>
      </c>
      <c r="AB144" s="70" t="s">
        <v>145</v>
      </c>
      <c r="AC144" s="70" t="s">
        <v>146</v>
      </c>
      <c r="AD144" s="70" t="s">
        <v>145</v>
      </c>
      <c r="AE144" s="70" t="s">
        <v>146</v>
      </c>
      <c r="AF144" s="70" t="s">
        <v>145</v>
      </c>
      <c r="AG144" s="70" t="s">
        <v>146</v>
      </c>
      <c r="AH144" s="70" t="s">
        <v>145</v>
      </c>
      <c r="AI144" s="70" t="s">
        <v>146</v>
      </c>
      <c r="AJ144" s="70" t="s">
        <v>145</v>
      </c>
      <c r="AK144" s="70" t="s">
        <v>146</v>
      </c>
      <c r="AL144" s="70" t="s">
        <v>145</v>
      </c>
      <c r="AM144" s="70" t="s">
        <v>146</v>
      </c>
      <c r="AN144" s="70" t="s">
        <v>145</v>
      </c>
      <c r="AO144" s="70" t="s">
        <v>146</v>
      </c>
      <c r="AP144" s="70" t="s">
        <v>145</v>
      </c>
      <c r="AQ144" s="70" t="s">
        <v>146</v>
      </c>
      <c r="AR144" s="70" t="s">
        <v>145</v>
      </c>
      <c r="AS144" s="70" t="s">
        <v>146</v>
      </c>
      <c r="AT144" s="70" t="s">
        <v>145</v>
      </c>
      <c r="AU144" s="70" t="s">
        <v>146</v>
      </c>
      <c r="AV144" s="70" t="s">
        <v>145</v>
      </c>
      <c r="AW144" s="70" t="s">
        <v>146</v>
      </c>
      <c r="AX144" s="70" t="s">
        <v>145</v>
      </c>
      <c r="AY144" s="70" t="s">
        <v>146</v>
      </c>
    </row>
    <row r="145" spans="1:51" x14ac:dyDescent="0.35">
      <c r="C145" s="101" t="s">
        <v>357</v>
      </c>
      <c r="D145" s="101" t="s">
        <v>358</v>
      </c>
      <c r="E145" s="101" t="s">
        <v>359</v>
      </c>
      <c r="F145" s="101" t="s">
        <v>360</v>
      </c>
      <c r="G145" s="101" t="s">
        <v>361</v>
      </c>
      <c r="H145" s="101" t="s">
        <v>362</v>
      </c>
      <c r="I145" s="101" t="s">
        <v>363</v>
      </c>
      <c r="J145" s="101" t="s">
        <v>364</v>
      </c>
      <c r="K145" s="101" t="s">
        <v>365</v>
      </c>
      <c r="L145" s="101" t="s">
        <v>366</v>
      </c>
      <c r="M145" s="101" t="s">
        <v>367</v>
      </c>
      <c r="N145" s="101" t="s">
        <v>368</v>
      </c>
      <c r="O145" s="101" t="s">
        <v>369</v>
      </c>
      <c r="P145" s="101" t="s">
        <v>370</v>
      </c>
      <c r="Q145" s="101" t="s">
        <v>371</v>
      </c>
      <c r="R145" s="101" t="s">
        <v>372</v>
      </c>
      <c r="S145" s="101" t="s">
        <v>373</v>
      </c>
      <c r="T145" s="101" t="s">
        <v>374</v>
      </c>
      <c r="U145" s="101" t="s">
        <v>375</v>
      </c>
      <c r="V145" s="101" t="s">
        <v>376</v>
      </c>
      <c r="W145" s="101" t="s">
        <v>377</v>
      </c>
      <c r="X145" s="101" t="s">
        <v>378</v>
      </c>
      <c r="Y145" s="101" t="s">
        <v>379</v>
      </c>
      <c r="Z145" s="101" t="s">
        <v>380</v>
      </c>
      <c r="AA145" s="101" t="s">
        <v>381</v>
      </c>
      <c r="AB145" s="101" t="s">
        <v>382</v>
      </c>
      <c r="AC145" s="101" t="s">
        <v>414</v>
      </c>
      <c r="AD145" s="101" t="s">
        <v>415</v>
      </c>
      <c r="AE145" s="101" t="s">
        <v>416</v>
      </c>
      <c r="AF145" s="101" t="s">
        <v>417</v>
      </c>
      <c r="AG145" s="101" t="s">
        <v>418</v>
      </c>
      <c r="AH145" s="101" t="s">
        <v>419</v>
      </c>
      <c r="AI145" s="101" t="s">
        <v>420</v>
      </c>
      <c r="AJ145" s="101" t="s">
        <v>421</v>
      </c>
      <c r="AK145" s="101" t="s">
        <v>422</v>
      </c>
      <c r="AL145" s="101" t="s">
        <v>423</v>
      </c>
      <c r="AM145" s="101" t="s">
        <v>424</v>
      </c>
      <c r="AN145" s="101" t="s">
        <v>425</v>
      </c>
      <c r="AO145" s="101" t="s">
        <v>432</v>
      </c>
      <c r="AP145" s="101" t="s">
        <v>433</v>
      </c>
      <c r="AQ145" s="101" t="s">
        <v>434</v>
      </c>
      <c r="AR145" s="101" t="s">
        <v>435</v>
      </c>
      <c r="AS145" s="101" t="s">
        <v>436</v>
      </c>
      <c r="AT145" s="101" t="s">
        <v>437</v>
      </c>
      <c r="AU145" s="101" t="s">
        <v>438</v>
      </c>
      <c r="AV145" s="101" t="s">
        <v>439</v>
      </c>
      <c r="AW145" s="101" t="s">
        <v>440</v>
      </c>
      <c r="AX145" s="101" t="s">
        <v>441</v>
      </c>
      <c r="AY145" s="101" t="s">
        <v>442</v>
      </c>
    </row>
    <row r="146" spans="1:51" x14ac:dyDescent="0.35">
      <c r="A146" s="12"/>
      <c r="B146" s="65" t="s">
        <v>383</v>
      </c>
      <c r="C146" s="53" t="s">
        <v>69</v>
      </c>
      <c r="D146" s="115"/>
      <c r="E146" s="115"/>
      <c r="F146" s="115"/>
      <c r="G146" s="115"/>
      <c r="H146" s="49" t="str">
        <f t="shared" ref="H146:O148" si="104">"NL_CAT_SPR_" &amp; $B146 &amp; "_" &amp; H$145</f>
        <v>NL_CAT_SPR_R1_C6</v>
      </c>
      <c r="I146" s="49" t="str">
        <f t="shared" si="104"/>
        <v>NL_CAT_SPR_R1_C7</v>
      </c>
      <c r="J146" s="49" t="str">
        <f t="shared" si="104"/>
        <v>NL_CAT_SPR_R1_C8</v>
      </c>
      <c r="K146" s="49" t="str">
        <f t="shared" si="104"/>
        <v>NL_CAT_SPR_R1_C9</v>
      </c>
      <c r="L146" s="49" t="str">
        <f t="shared" si="104"/>
        <v>NL_CAT_SPR_R1_C10</v>
      </c>
      <c r="M146" s="49" t="str">
        <f t="shared" si="104"/>
        <v>NL_CAT_SPR_R1_C11</v>
      </c>
      <c r="N146" s="49" t="str">
        <f t="shared" si="104"/>
        <v>NL_CAT_SPR_R1_C12</v>
      </c>
      <c r="O146" s="49" t="str">
        <f t="shared" si="104"/>
        <v>NL_CAT_SPR_R1_C13</v>
      </c>
      <c r="P146" s="49" t="str">
        <f t="shared" ref="P146:AE148" si="105">"NL_CAT_PCT_" &amp; $B146 &amp; "_" &amp; P$145</f>
        <v>NL_CAT_PCT_R1_C14</v>
      </c>
      <c r="Q146" s="49" t="str">
        <f t="shared" si="105"/>
        <v>NL_CAT_PCT_R1_C15</v>
      </c>
      <c r="R146" s="49" t="str">
        <f t="shared" si="105"/>
        <v>NL_CAT_PCT_R1_C16</v>
      </c>
      <c r="S146" s="49" t="str">
        <f t="shared" si="105"/>
        <v>NL_CAT_PCT_R1_C17</v>
      </c>
      <c r="T146" s="49" t="str">
        <f t="shared" si="105"/>
        <v>NL_CAT_PCT_R1_C18</v>
      </c>
      <c r="U146" s="49" t="str">
        <f t="shared" si="105"/>
        <v>NL_CAT_PCT_R1_C19</v>
      </c>
      <c r="V146" s="49" t="str">
        <f t="shared" si="105"/>
        <v>NL_CAT_PCT_R1_C20</v>
      </c>
      <c r="W146" s="49" t="str">
        <f t="shared" si="105"/>
        <v>NL_CAT_PCT_R1_C21</v>
      </c>
      <c r="X146" s="49" t="str">
        <f t="shared" si="105"/>
        <v>NL_CAT_PCT_R1_C22</v>
      </c>
      <c r="Y146" s="49" t="str">
        <f t="shared" si="105"/>
        <v>NL_CAT_PCT_R1_C23</v>
      </c>
      <c r="Z146" s="49" t="str">
        <f t="shared" si="105"/>
        <v>NL_CAT_PCT_R1_C24</v>
      </c>
      <c r="AA146" s="49" t="str">
        <f t="shared" si="105"/>
        <v>NL_CAT_PCT_R1_C25</v>
      </c>
      <c r="AB146" s="49" t="str">
        <f t="shared" si="105"/>
        <v>NL_CAT_PCT_R1_C26</v>
      </c>
      <c r="AC146" s="49" t="str">
        <f t="shared" si="105"/>
        <v>NL_CAT_PCT_R1_C27</v>
      </c>
      <c r="AD146" s="49" t="str">
        <f t="shared" si="105"/>
        <v>NL_CAT_PCT_R1_C28</v>
      </c>
      <c r="AE146" s="49" t="str">
        <f t="shared" si="105"/>
        <v>NL_CAT_PCT_R1_C29</v>
      </c>
      <c r="AF146" s="49" t="str">
        <f t="shared" ref="AF146:AU148" si="106">"NL_CAT_PCT_" &amp; $B146 &amp; "_" &amp; AF$145</f>
        <v>NL_CAT_PCT_R1_C30</v>
      </c>
      <c r="AG146" s="49" t="str">
        <f t="shared" si="106"/>
        <v>NL_CAT_PCT_R1_C31</v>
      </c>
      <c r="AH146" s="49" t="str">
        <f t="shared" si="106"/>
        <v>NL_CAT_PCT_R1_C32</v>
      </c>
      <c r="AI146" s="49" t="str">
        <f t="shared" si="106"/>
        <v>NL_CAT_PCT_R1_C33</v>
      </c>
      <c r="AJ146" s="49" t="str">
        <f t="shared" si="106"/>
        <v>NL_CAT_PCT_R1_C34</v>
      </c>
      <c r="AK146" s="49" t="str">
        <f t="shared" si="106"/>
        <v>NL_CAT_PCT_R1_C35</v>
      </c>
      <c r="AL146" s="49" t="str">
        <f t="shared" si="106"/>
        <v>NL_CAT_PCT_R1_C36</v>
      </c>
      <c r="AM146" s="49" t="str">
        <f t="shared" si="106"/>
        <v>NL_CAT_PCT_R1_C37</v>
      </c>
      <c r="AN146" s="49" t="str">
        <f t="shared" si="106"/>
        <v>NL_CAT_PCT_R1_C38</v>
      </c>
      <c r="AO146" s="49" t="str">
        <f t="shared" si="106"/>
        <v>NL_CAT_PCT_R1_C39</v>
      </c>
      <c r="AP146" s="49" t="str">
        <f t="shared" si="106"/>
        <v>NL_CAT_PCT_R1_C40</v>
      </c>
      <c r="AQ146" s="49" t="str">
        <f t="shared" si="106"/>
        <v>NL_CAT_PCT_R1_C41</v>
      </c>
      <c r="AR146" s="49" t="str">
        <f t="shared" si="106"/>
        <v>NL_CAT_PCT_R1_C42</v>
      </c>
      <c r="AS146" s="49" t="str">
        <f t="shared" si="106"/>
        <v>NL_CAT_PCT_R1_C43</v>
      </c>
      <c r="AT146" s="49" t="str">
        <f t="shared" si="106"/>
        <v>NL_CAT_PCT_R1_C44</v>
      </c>
      <c r="AU146" s="49" t="str">
        <f t="shared" si="106"/>
        <v>NL_CAT_PCT_R1_C45</v>
      </c>
      <c r="AV146" s="49" t="str">
        <f t="shared" ref="AT146:AY148" si="107">"NL_CAT_PCT_" &amp; $B146 &amp; "_" &amp; AV$145</f>
        <v>NL_CAT_PCT_R1_C46</v>
      </c>
      <c r="AW146" s="49" t="str">
        <f t="shared" si="107"/>
        <v>NL_CAT_PCT_R1_C47</v>
      </c>
      <c r="AX146" s="49" t="str">
        <f t="shared" si="107"/>
        <v>NL_CAT_PCT_R1_C48</v>
      </c>
      <c r="AY146" s="49" t="str">
        <f t="shared" si="107"/>
        <v>NL_CAT_PCT_R1_C49</v>
      </c>
    </row>
    <row r="147" spans="1:51" x14ac:dyDescent="0.35">
      <c r="A147" s="12"/>
      <c r="B147" s="65" t="s">
        <v>384</v>
      </c>
      <c r="C147" s="53" t="s">
        <v>70</v>
      </c>
      <c r="D147" s="115"/>
      <c r="E147" s="115"/>
      <c r="F147" s="115"/>
      <c r="G147" s="115"/>
      <c r="H147" s="49" t="str">
        <f t="shared" si="104"/>
        <v>NL_CAT_SPR_R2_C6</v>
      </c>
      <c r="I147" s="49" t="str">
        <f t="shared" si="104"/>
        <v>NL_CAT_SPR_R2_C7</v>
      </c>
      <c r="J147" s="49" t="str">
        <f t="shared" si="104"/>
        <v>NL_CAT_SPR_R2_C8</v>
      </c>
      <c r="K147" s="49" t="str">
        <f t="shared" si="104"/>
        <v>NL_CAT_SPR_R2_C9</v>
      </c>
      <c r="L147" s="49" t="str">
        <f t="shared" si="104"/>
        <v>NL_CAT_SPR_R2_C10</v>
      </c>
      <c r="M147" s="49" t="str">
        <f t="shared" si="104"/>
        <v>NL_CAT_SPR_R2_C11</v>
      </c>
      <c r="N147" s="49" t="str">
        <f t="shared" si="104"/>
        <v>NL_CAT_SPR_R2_C12</v>
      </c>
      <c r="O147" s="49" t="str">
        <f t="shared" si="104"/>
        <v>NL_CAT_SPR_R2_C13</v>
      </c>
      <c r="P147" s="49" t="str">
        <f t="shared" si="105"/>
        <v>NL_CAT_PCT_R2_C14</v>
      </c>
      <c r="Q147" s="49" t="str">
        <f t="shared" si="105"/>
        <v>NL_CAT_PCT_R2_C15</v>
      </c>
      <c r="R147" s="49" t="str">
        <f t="shared" si="105"/>
        <v>NL_CAT_PCT_R2_C16</v>
      </c>
      <c r="S147" s="49" t="str">
        <f t="shared" si="105"/>
        <v>NL_CAT_PCT_R2_C17</v>
      </c>
      <c r="T147" s="49" t="str">
        <f t="shared" si="105"/>
        <v>NL_CAT_PCT_R2_C18</v>
      </c>
      <c r="U147" s="49" t="str">
        <f t="shared" si="105"/>
        <v>NL_CAT_PCT_R2_C19</v>
      </c>
      <c r="V147" s="49" t="str">
        <f t="shared" si="105"/>
        <v>NL_CAT_PCT_R2_C20</v>
      </c>
      <c r="W147" s="49" t="str">
        <f t="shared" si="105"/>
        <v>NL_CAT_PCT_R2_C21</v>
      </c>
      <c r="X147" s="49" t="str">
        <f t="shared" si="105"/>
        <v>NL_CAT_PCT_R2_C22</v>
      </c>
      <c r="Y147" s="49" t="str">
        <f t="shared" si="105"/>
        <v>NL_CAT_PCT_R2_C23</v>
      </c>
      <c r="Z147" s="49" t="str">
        <f t="shared" si="105"/>
        <v>NL_CAT_PCT_R2_C24</v>
      </c>
      <c r="AA147" s="49" t="str">
        <f t="shared" si="105"/>
        <v>NL_CAT_PCT_R2_C25</v>
      </c>
      <c r="AB147" s="49" t="str">
        <f t="shared" si="105"/>
        <v>NL_CAT_PCT_R2_C26</v>
      </c>
      <c r="AC147" s="49" t="str">
        <f t="shared" si="105"/>
        <v>NL_CAT_PCT_R2_C27</v>
      </c>
      <c r="AD147" s="49" t="str">
        <f t="shared" si="105"/>
        <v>NL_CAT_PCT_R2_C28</v>
      </c>
      <c r="AE147" s="49" t="str">
        <f t="shared" si="105"/>
        <v>NL_CAT_PCT_R2_C29</v>
      </c>
      <c r="AF147" s="49" t="str">
        <f t="shared" si="106"/>
        <v>NL_CAT_PCT_R2_C30</v>
      </c>
      <c r="AG147" s="49" t="str">
        <f t="shared" si="106"/>
        <v>NL_CAT_PCT_R2_C31</v>
      </c>
      <c r="AH147" s="49" t="str">
        <f t="shared" si="106"/>
        <v>NL_CAT_PCT_R2_C32</v>
      </c>
      <c r="AI147" s="49" t="str">
        <f t="shared" si="106"/>
        <v>NL_CAT_PCT_R2_C33</v>
      </c>
      <c r="AJ147" s="49" t="str">
        <f t="shared" si="106"/>
        <v>NL_CAT_PCT_R2_C34</v>
      </c>
      <c r="AK147" s="49" t="str">
        <f t="shared" si="106"/>
        <v>NL_CAT_PCT_R2_C35</v>
      </c>
      <c r="AL147" s="49" t="str">
        <f t="shared" si="106"/>
        <v>NL_CAT_PCT_R2_C36</v>
      </c>
      <c r="AM147" s="49" t="str">
        <f t="shared" si="106"/>
        <v>NL_CAT_PCT_R2_C37</v>
      </c>
      <c r="AN147" s="49" t="str">
        <f t="shared" si="106"/>
        <v>NL_CAT_PCT_R2_C38</v>
      </c>
      <c r="AO147" s="49" t="str">
        <f t="shared" si="106"/>
        <v>NL_CAT_PCT_R2_C39</v>
      </c>
      <c r="AP147" s="49" t="str">
        <f t="shared" si="106"/>
        <v>NL_CAT_PCT_R2_C40</v>
      </c>
      <c r="AQ147" s="49" t="str">
        <f t="shared" si="106"/>
        <v>NL_CAT_PCT_R2_C41</v>
      </c>
      <c r="AR147" s="49" t="str">
        <f t="shared" si="106"/>
        <v>NL_CAT_PCT_R2_C42</v>
      </c>
      <c r="AS147" s="49" t="str">
        <f t="shared" si="106"/>
        <v>NL_CAT_PCT_R2_C43</v>
      </c>
      <c r="AT147" s="49" t="str">
        <f t="shared" si="107"/>
        <v>NL_CAT_PCT_R2_C44</v>
      </c>
      <c r="AU147" s="49" t="str">
        <f t="shared" si="107"/>
        <v>NL_CAT_PCT_R2_C45</v>
      </c>
      <c r="AV147" s="49" t="str">
        <f t="shared" si="107"/>
        <v>NL_CAT_PCT_R2_C46</v>
      </c>
      <c r="AW147" s="49" t="str">
        <f t="shared" si="107"/>
        <v>NL_CAT_PCT_R2_C47</v>
      </c>
      <c r="AX147" s="49" t="str">
        <f t="shared" si="107"/>
        <v>NL_CAT_PCT_R2_C48</v>
      </c>
      <c r="AY147" s="49" t="str">
        <f t="shared" si="107"/>
        <v>NL_CAT_PCT_R2_C49</v>
      </c>
    </row>
    <row r="148" spans="1:51" x14ac:dyDescent="0.35">
      <c r="A148" s="12"/>
      <c r="B148" s="65" t="s">
        <v>385</v>
      </c>
      <c r="C148" s="53" t="s">
        <v>71</v>
      </c>
      <c r="D148" s="115"/>
      <c r="E148" s="115"/>
      <c r="F148" s="115"/>
      <c r="G148" s="115"/>
      <c r="H148" s="49" t="str">
        <f t="shared" si="104"/>
        <v>NL_CAT_SPR_R3_C6</v>
      </c>
      <c r="I148" s="49" t="str">
        <f t="shared" si="104"/>
        <v>NL_CAT_SPR_R3_C7</v>
      </c>
      <c r="J148" s="49" t="str">
        <f t="shared" si="104"/>
        <v>NL_CAT_SPR_R3_C8</v>
      </c>
      <c r="K148" s="49" t="str">
        <f t="shared" si="104"/>
        <v>NL_CAT_SPR_R3_C9</v>
      </c>
      <c r="L148" s="49" t="str">
        <f t="shared" si="104"/>
        <v>NL_CAT_SPR_R3_C10</v>
      </c>
      <c r="M148" s="49" t="str">
        <f t="shared" si="104"/>
        <v>NL_CAT_SPR_R3_C11</v>
      </c>
      <c r="N148" s="49" t="str">
        <f t="shared" si="104"/>
        <v>NL_CAT_SPR_R3_C12</v>
      </c>
      <c r="O148" s="49" t="str">
        <f t="shared" si="104"/>
        <v>NL_CAT_SPR_R3_C13</v>
      </c>
      <c r="P148" s="49" t="str">
        <f t="shared" si="105"/>
        <v>NL_CAT_PCT_R3_C14</v>
      </c>
      <c r="Q148" s="49" t="str">
        <f t="shared" si="105"/>
        <v>NL_CAT_PCT_R3_C15</v>
      </c>
      <c r="R148" s="49" t="str">
        <f t="shared" si="105"/>
        <v>NL_CAT_PCT_R3_C16</v>
      </c>
      <c r="S148" s="49" t="str">
        <f t="shared" si="105"/>
        <v>NL_CAT_PCT_R3_C17</v>
      </c>
      <c r="T148" s="49" t="str">
        <f t="shared" si="105"/>
        <v>NL_CAT_PCT_R3_C18</v>
      </c>
      <c r="U148" s="49" t="str">
        <f t="shared" si="105"/>
        <v>NL_CAT_PCT_R3_C19</v>
      </c>
      <c r="V148" s="49" t="str">
        <f t="shared" si="105"/>
        <v>NL_CAT_PCT_R3_C20</v>
      </c>
      <c r="W148" s="49" t="str">
        <f t="shared" si="105"/>
        <v>NL_CAT_PCT_R3_C21</v>
      </c>
      <c r="X148" s="49" t="str">
        <f t="shared" si="105"/>
        <v>NL_CAT_PCT_R3_C22</v>
      </c>
      <c r="Y148" s="49" t="str">
        <f t="shared" si="105"/>
        <v>NL_CAT_PCT_R3_C23</v>
      </c>
      <c r="Z148" s="49" t="str">
        <f t="shared" si="105"/>
        <v>NL_CAT_PCT_R3_C24</v>
      </c>
      <c r="AA148" s="49" t="str">
        <f t="shared" si="105"/>
        <v>NL_CAT_PCT_R3_C25</v>
      </c>
      <c r="AB148" s="49" t="str">
        <f t="shared" si="105"/>
        <v>NL_CAT_PCT_R3_C26</v>
      </c>
      <c r="AC148" s="49" t="str">
        <f t="shared" si="105"/>
        <v>NL_CAT_PCT_R3_C27</v>
      </c>
      <c r="AD148" s="49" t="str">
        <f t="shared" si="105"/>
        <v>NL_CAT_PCT_R3_C28</v>
      </c>
      <c r="AE148" s="49" t="str">
        <f t="shared" si="105"/>
        <v>NL_CAT_PCT_R3_C29</v>
      </c>
      <c r="AF148" s="49" t="str">
        <f t="shared" si="106"/>
        <v>NL_CAT_PCT_R3_C30</v>
      </c>
      <c r="AG148" s="49" t="str">
        <f t="shared" si="106"/>
        <v>NL_CAT_PCT_R3_C31</v>
      </c>
      <c r="AH148" s="49" t="str">
        <f t="shared" si="106"/>
        <v>NL_CAT_PCT_R3_C32</v>
      </c>
      <c r="AI148" s="49" t="str">
        <f t="shared" si="106"/>
        <v>NL_CAT_PCT_R3_C33</v>
      </c>
      <c r="AJ148" s="49" t="str">
        <f t="shared" si="106"/>
        <v>NL_CAT_PCT_R3_C34</v>
      </c>
      <c r="AK148" s="49" t="str">
        <f t="shared" si="106"/>
        <v>NL_CAT_PCT_R3_C35</v>
      </c>
      <c r="AL148" s="49" t="str">
        <f t="shared" si="106"/>
        <v>NL_CAT_PCT_R3_C36</v>
      </c>
      <c r="AM148" s="49" t="str">
        <f t="shared" si="106"/>
        <v>NL_CAT_PCT_R3_C37</v>
      </c>
      <c r="AN148" s="49" t="str">
        <f t="shared" si="106"/>
        <v>NL_CAT_PCT_R3_C38</v>
      </c>
      <c r="AO148" s="49" t="str">
        <f t="shared" si="106"/>
        <v>NL_CAT_PCT_R3_C39</v>
      </c>
      <c r="AP148" s="49" t="str">
        <f t="shared" si="106"/>
        <v>NL_CAT_PCT_R3_C40</v>
      </c>
      <c r="AQ148" s="49" t="str">
        <f t="shared" si="106"/>
        <v>NL_CAT_PCT_R3_C41</v>
      </c>
      <c r="AR148" s="49" t="str">
        <f t="shared" si="106"/>
        <v>NL_CAT_PCT_R3_C42</v>
      </c>
      <c r="AS148" s="49" t="str">
        <f t="shared" si="106"/>
        <v>NL_CAT_PCT_R3_C43</v>
      </c>
      <c r="AT148" s="49" t="str">
        <f t="shared" si="107"/>
        <v>NL_CAT_PCT_R3_C44</v>
      </c>
      <c r="AU148" s="49" t="str">
        <f t="shared" si="107"/>
        <v>NL_CAT_PCT_R3_C45</v>
      </c>
      <c r="AV148" s="49" t="str">
        <f t="shared" si="107"/>
        <v>NL_CAT_PCT_R3_C46</v>
      </c>
      <c r="AW148" s="49" t="str">
        <f t="shared" si="107"/>
        <v>NL_CAT_PCT_R3_C47</v>
      </c>
      <c r="AX148" s="49" t="str">
        <f t="shared" si="107"/>
        <v>NL_CAT_PCT_R3_C48</v>
      </c>
      <c r="AY148" s="49" t="str">
        <f t="shared" si="107"/>
        <v>NL_CAT_PCT_R3_C49</v>
      </c>
    </row>
    <row r="149" spans="1:51" x14ac:dyDescent="0.35">
      <c r="A149" s="12"/>
      <c r="B149" s="65" t="s">
        <v>383</v>
      </c>
      <c r="C149" s="49" t="str">
        <f t="shared" ref="C149:G152" si="108">"NL_NCP_XXX_" &amp; $B149 &amp; "_" &amp; C$145</f>
        <v>NL_NCP_XXX_R1_C1</v>
      </c>
      <c r="D149" s="49" t="str">
        <f t="shared" si="108"/>
        <v>NL_NCP_XXX_R1_C2</v>
      </c>
      <c r="E149" s="49" t="str">
        <f t="shared" si="108"/>
        <v>NL_NCP_XXX_R1_C3</v>
      </c>
      <c r="F149" s="49" t="str">
        <f t="shared" si="108"/>
        <v>NL_NCP_XXX_R1_C4</v>
      </c>
      <c r="G149" s="49" t="str">
        <f t="shared" si="108"/>
        <v>NL_NCP_XXX_R1_C5</v>
      </c>
      <c r="H149" s="49" t="str">
        <f t="shared" ref="H149:O152" si="109">"NL_NCP_SPR_" &amp; $B149 &amp; "_" &amp; H$145</f>
        <v>NL_NCP_SPR_R1_C6</v>
      </c>
      <c r="I149" s="49" t="str">
        <f t="shared" si="109"/>
        <v>NL_NCP_SPR_R1_C7</v>
      </c>
      <c r="J149" s="49" t="str">
        <f t="shared" si="109"/>
        <v>NL_NCP_SPR_R1_C8</v>
      </c>
      <c r="K149" s="49" t="str">
        <f t="shared" si="109"/>
        <v>NL_NCP_SPR_R1_C9</v>
      </c>
      <c r="L149" s="49" t="str">
        <f t="shared" si="109"/>
        <v>NL_NCP_SPR_R1_C10</v>
      </c>
      <c r="M149" s="49" t="str">
        <f t="shared" si="109"/>
        <v>NL_NCP_SPR_R1_C11</v>
      </c>
      <c r="N149" s="49" t="str">
        <f t="shared" si="109"/>
        <v>NL_NCP_SPR_R1_C12</v>
      </c>
      <c r="O149" s="49" t="str">
        <f t="shared" si="109"/>
        <v>NL_NCP_SPR_R1_C13</v>
      </c>
      <c r="P149" s="49" t="str">
        <f t="shared" ref="P149:AE152" si="110">"NL_NCP_PCT_" &amp; $B149 &amp; "_" &amp; P$145</f>
        <v>NL_NCP_PCT_R1_C14</v>
      </c>
      <c r="Q149" s="49" t="str">
        <f t="shared" si="110"/>
        <v>NL_NCP_PCT_R1_C15</v>
      </c>
      <c r="R149" s="49" t="str">
        <f t="shared" si="110"/>
        <v>NL_NCP_PCT_R1_C16</v>
      </c>
      <c r="S149" s="49" t="str">
        <f t="shared" si="110"/>
        <v>NL_NCP_PCT_R1_C17</v>
      </c>
      <c r="T149" s="49" t="str">
        <f t="shared" si="110"/>
        <v>NL_NCP_PCT_R1_C18</v>
      </c>
      <c r="U149" s="49" t="str">
        <f t="shared" si="110"/>
        <v>NL_NCP_PCT_R1_C19</v>
      </c>
      <c r="V149" s="49" t="str">
        <f t="shared" si="110"/>
        <v>NL_NCP_PCT_R1_C20</v>
      </c>
      <c r="W149" s="49" t="str">
        <f t="shared" si="110"/>
        <v>NL_NCP_PCT_R1_C21</v>
      </c>
      <c r="X149" s="49" t="str">
        <f t="shared" si="110"/>
        <v>NL_NCP_PCT_R1_C22</v>
      </c>
      <c r="Y149" s="49" t="str">
        <f t="shared" si="110"/>
        <v>NL_NCP_PCT_R1_C23</v>
      </c>
      <c r="Z149" s="49" t="str">
        <f t="shared" si="110"/>
        <v>NL_NCP_PCT_R1_C24</v>
      </c>
      <c r="AA149" s="49" t="str">
        <f t="shared" si="110"/>
        <v>NL_NCP_PCT_R1_C25</v>
      </c>
      <c r="AB149" s="49" t="str">
        <f t="shared" si="110"/>
        <v>NL_NCP_PCT_R1_C26</v>
      </c>
      <c r="AC149" s="49" t="str">
        <f t="shared" si="110"/>
        <v>NL_NCP_PCT_R1_C27</v>
      </c>
      <c r="AD149" s="49" t="str">
        <f t="shared" si="110"/>
        <v>NL_NCP_PCT_R1_C28</v>
      </c>
      <c r="AE149" s="49" t="str">
        <f t="shared" si="110"/>
        <v>NL_NCP_PCT_R1_C29</v>
      </c>
      <c r="AF149" s="49" t="str">
        <f t="shared" ref="AF149:AU152" si="111">"NL_NCP_PCT_" &amp; $B149 &amp; "_" &amp; AF$145</f>
        <v>NL_NCP_PCT_R1_C30</v>
      </c>
      <c r="AG149" s="49" t="str">
        <f t="shared" si="111"/>
        <v>NL_NCP_PCT_R1_C31</v>
      </c>
      <c r="AH149" s="49" t="str">
        <f t="shared" si="111"/>
        <v>NL_NCP_PCT_R1_C32</v>
      </c>
      <c r="AI149" s="49" t="str">
        <f t="shared" si="111"/>
        <v>NL_NCP_PCT_R1_C33</v>
      </c>
      <c r="AJ149" s="49" t="str">
        <f t="shared" si="111"/>
        <v>NL_NCP_PCT_R1_C34</v>
      </c>
      <c r="AK149" s="49" t="str">
        <f t="shared" si="111"/>
        <v>NL_NCP_PCT_R1_C35</v>
      </c>
      <c r="AL149" s="49" t="str">
        <f t="shared" si="111"/>
        <v>NL_NCP_PCT_R1_C36</v>
      </c>
      <c r="AM149" s="49" t="str">
        <f t="shared" si="111"/>
        <v>NL_NCP_PCT_R1_C37</v>
      </c>
      <c r="AN149" s="49" t="str">
        <f t="shared" si="111"/>
        <v>NL_NCP_PCT_R1_C38</v>
      </c>
      <c r="AO149" s="49" t="str">
        <f t="shared" si="111"/>
        <v>NL_NCP_PCT_R1_C39</v>
      </c>
      <c r="AP149" s="49" t="str">
        <f t="shared" si="111"/>
        <v>NL_NCP_PCT_R1_C40</v>
      </c>
      <c r="AQ149" s="49" t="str">
        <f t="shared" si="111"/>
        <v>NL_NCP_PCT_R1_C41</v>
      </c>
      <c r="AR149" s="49" t="str">
        <f t="shared" si="111"/>
        <v>NL_NCP_PCT_R1_C42</v>
      </c>
      <c r="AS149" s="49" t="str">
        <f t="shared" si="111"/>
        <v>NL_NCP_PCT_R1_C43</v>
      </c>
      <c r="AT149" s="49" t="str">
        <f t="shared" si="111"/>
        <v>NL_NCP_PCT_R1_C44</v>
      </c>
      <c r="AU149" s="49" t="str">
        <f t="shared" si="111"/>
        <v>NL_NCP_PCT_R1_C45</v>
      </c>
      <c r="AV149" s="49" t="str">
        <f t="shared" ref="AT149:AY152" si="112">"NL_NCP_PCT_" &amp; $B149 &amp; "_" &amp; AV$145</f>
        <v>NL_NCP_PCT_R1_C46</v>
      </c>
      <c r="AW149" s="49" t="str">
        <f t="shared" si="112"/>
        <v>NL_NCP_PCT_R1_C47</v>
      </c>
      <c r="AX149" s="49" t="str">
        <f t="shared" si="112"/>
        <v>NL_NCP_PCT_R1_C48</v>
      </c>
      <c r="AY149" s="49" t="str">
        <f t="shared" si="112"/>
        <v>NL_NCP_PCT_R1_C49</v>
      </c>
    </row>
    <row r="150" spans="1:51" x14ac:dyDescent="0.35">
      <c r="A150" s="12"/>
      <c r="B150" s="65" t="s">
        <v>384</v>
      </c>
      <c r="C150" s="49" t="str">
        <f t="shared" si="108"/>
        <v>NL_NCP_XXX_R2_C1</v>
      </c>
      <c r="D150" s="49" t="str">
        <f t="shared" si="108"/>
        <v>NL_NCP_XXX_R2_C2</v>
      </c>
      <c r="E150" s="49" t="str">
        <f t="shared" si="108"/>
        <v>NL_NCP_XXX_R2_C3</v>
      </c>
      <c r="F150" s="49" t="str">
        <f t="shared" si="108"/>
        <v>NL_NCP_XXX_R2_C4</v>
      </c>
      <c r="G150" s="49" t="str">
        <f t="shared" si="108"/>
        <v>NL_NCP_XXX_R2_C5</v>
      </c>
      <c r="H150" s="49" t="str">
        <f t="shared" si="109"/>
        <v>NL_NCP_SPR_R2_C6</v>
      </c>
      <c r="I150" s="49" t="str">
        <f t="shared" si="109"/>
        <v>NL_NCP_SPR_R2_C7</v>
      </c>
      <c r="J150" s="49" t="str">
        <f t="shared" si="109"/>
        <v>NL_NCP_SPR_R2_C8</v>
      </c>
      <c r="K150" s="49" t="str">
        <f t="shared" si="109"/>
        <v>NL_NCP_SPR_R2_C9</v>
      </c>
      <c r="L150" s="49" t="str">
        <f t="shared" si="109"/>
        <v>NL_NCP_SPR_R2_C10</v>
      </c>
      <c r="M150" s="49" t="str">
        <f t="shared" si="109"/>
        <v>NL_NCP_SPR_R2_C11</v>
      </c>
      <c r="N150" s="49" t="str">
        <f t="shared" si="109"/>
        <v>NL_NCP_SPR_R2_C12</v>
      </c>
      <c r="O150" s="49" t="str">
        <f t="shared" si="109"/>
        <v>NL_NCP_SPR_R2_C13</v>
      </c>
      <c r="P150" s="49" t="str">
        <f t="shared" si="110"/>
        <v>NL_NCP_PCT_R2_C14</v>
      </c>
      <c r="Q150" s="49" t="str">
        <f t="shared" si="110"/>
        <v>NL_NCP_PCT_R2_C15</v>
      </c>
      <c r="R150" s="49" t="str">
        <f t="shared" si="110"/>
        <v>NL_NCP_PCT_R2_C16</v>
      </c>
      <c r="S150" s="49" t="str">
        <f t="shared" si="110"/>
        <v>NL_NCP_PCT_R2_C17</v>
      </c>
      <c r="T150" s="49" t="str">
        <f t="shared" si="110"/>
        <v>NL_NCP_PCT_R2_C18</v>
      </c>
      <c r="U150" s="49" t="str">
        <f t="shared" si="110"/>
        <v>NL_NCP_PCT_R2_C19</v>
      </c>
      <c r="V150" s="49" t="str">
        <f t="shared" si="110"/>
        <v>NL_NCP_PCT_R2_C20</v>
      </c>
      <c r="W150" s="49" t="str">
        <f t="shared" si="110"/>
        <v>NL_NCP_PCT_R2_C21</v>
      </c>
      <c r="X150" s="49" t="str">
        <f t="shared" si="110"/>
        <v>NL_NCP_PCT_R2_C22</v>
      </c>
      <c r="Y150" s="49" t="str">
        <f t="shared" si="110"/>
        <v>NL_NCP_PCT_R2_C23</v>
      </c>
      <c r="Z150" s="49" t="str">
        <f t="shared" si="110"/>
        <v>NL_NCP_PCT_R2_C24</v>
      </c>
      <c r="AA150" s="49" t="str">
        <f t="shared" si="110"/>
        <v>NL_NCP_PCT_R2_C25</v>
      </c>
      <c r="AB150" s="49" t="str">
        <f t="shared" si="110"/>
        <v>NL_NCP_PCT_R2_C26</v>
      </c>
      <c r="AC150" s="49" t="str">
        <f t="shared" si="110"/>
        <v>NL_NCP_PCT_R2_C27</v>
      </c>
      <c r="AD150" s="49" t="str">
        <f t="shared" si="110"/>
        <v>NL_NCP_PCT_R2_C28</v>
      </c>
      <c r="AE150" s="49" t="str">
        <f t="shared" si="110"/>
        <v>NL_NCP_PCT_R2_C29</v>
      </c>
      <c r="AF150" s="49" t="str">
        <f t="shared" si="111"/>
        <v>NL_NCP_PCT_R2_C30</v>
      </c>
      <c r="AG150" s="49" t="str">
        <f t="shared" si="111"/>
        <v>NL_NCP_PCT_R2_C31</v>
      </c>
      <c r="AH150" s="49" t="str">
        <f t="shared" si="111"/>
        <v>NL_NCP_PCT_R2_C32</v>
      </c>
      <c r="AI150" s="49" t="str">
        <f t="shared" si="111"/>
        <v>NL_NCP_PCT_R2_C33</v>
      </c>
      <c r="AJ150" s="49" t="str">
        <f t="shared" si="111"/>
        <v>NL_NCP_PCT_R2_C34</v>
      </c>
      <c r="AK150" s="49" t="str">
        <f t="shared" si="111"/>
        <v>NL_NCP_PCT_R2_C35</v>
      </c>
      <c r="AL150" s="49" t="str">
        <f t="shared" si="111"/>
        <v>NL_NCP_PCT_R2_C36</v>
      </c>
      <c r="AM150" s="49" t="str">
        <f t="shared" si="111"/>
        <v>NL_NCP_PCT_R2_C37</v>
      </c>
      <c r="AN150" s="49" t="str">
        <f t="shared" si="111"/>
        <v>NL_NCP_PCT_R2_C38</v>
      </c>
      <c r="AO150" s="49" t="str">
        <f t="shared" si="111"/>
        <v>NL_NCP_PCT_R2_C39</v>
      </c>
      <c r="AP150" s="49" t="str">
        <f t="shared" si="111"/>
        <v>NL_NCP_PCT_R2_C40</v>
      </c>
      <c r="AQ150" s="49" t="str">
        <f t="shared" si="111"/>
        <v>NL_NCP_PCT_R2_C41</v>
      </c>
      <c r="AR150" s="49" t="str">
        <f t="shared" si="111"/>
        <v>NL_NCP_PCT_R2_C42</v>
      </c>
      <c r="AS150" s="49" t="str">
        <f t="shared" si="111"/>
        <v>NL_NCP_PCT_R2_C43</v>
      </c>
      <c r="AT150" s="49" t="str">
        <f t="shared" si="112"/>
        <v>NL_NCP_PCT_R2_C44</v>
      </c>
      <c r="AU150" s="49" t="str">
        <f t="shared" si="112"/>
        <v>NL_NCP_PCT_R2_C45</v>
      </c>
      <c r="AV150" s="49" t="str">
        <f t="shared" si="112"/>
        <v>NL_NCP_PCT_R2_C46</v>
      </c>
      <c r="AW150" s="49" t="str">
        <f t="shared" si="112"/>
        <v>NL_NCP_PCT_R2_C47</v>
      </c>
      <c r="AX150" s="49" t="str">
        <f t="shared" si="112"/>
        <v>NL_NCP_PCT_R2_C48</v>
      </c>
      <c r="AY150" s="49" t="str">
        <f t="shared" si="112"/>
        <v>NL_NCP_PCT_R2_C49</v>
      </c>
    </row>
    <row r="151" spans="1:51" x14ac:dyDescent="0.35">
      <c r="B151" s="65" t="s">
        <v>35</v>
      </c>
      <c r="C151" s="49" t="str">
        <f t="shared" si="108"/>
        <v>NL_NCP_XXX_._C1</v>
      </c>
      <c r="D151" s="49" t="str">
        <f t="shared" si="108"/>
        <v>NL_NCP_XXX_._C2</v>
      </c>
      <c r="E151" s="49" t="str">
        <f t="shared" si="108"/>
        <v>NL_NCP_XXX_._C3</v>
      </c>
      <c r="F151" s="49" t="str">
        <f t="shared" si="108"/>
        <v>NL_NCP_XXX_._C4</v>
      </c>
      <c r="G151" s="49" t="str">
        <f t="shared" si="108"/>
        <v>NL_NCP_XXX_._C5</v>
      </c>
      <c r="H151" s="49" t="str">
        <f t="shared" si="109"/>
        <v>NL_NCP_SPR_._C6</v>
      </c>
      <c r="I151" s="49" t="str">
        <f t="shared" si="109"/>
        <v>NL_NCP_SPR_._C7</v>
      </c>
      <c r="J151" s="49" t="str">
        <f t="shared" si="109"/>
        <v>NL_NCP_SPR_._C8</v>
      </c>
      <c r="K151" s="49" t="str">
        <f t="shared" si="109"/>
        <v>NL_NCP_SPR_._C9</v>
      </c>
      <c r="L151" s="49" t="str">
        <f t="shared" si="109"/>
        <v>NL_NCP_SPR_._C10</v>
      </c>
      <c r="M151" s="49" t="str">
        <f t="shared" si="109"/>
        <v>NL_NCP_SPR_._C11</v>
      </c>
      <c r="N151" s="49" t="str">
        <f t="shared" si="109"/>
        <v>NL_NCP_SPR_._C12</v>
      </c>
      <c r="O151" s="49" t="str">
        <f t="shared" si="109"/>
        <v>NL_NCP_SPR_._C13</v>
      </c>
      <c r="P151" s="49" t="str">
        <f t="shared" si="110"/>
        <v>NL_NCP_PCT_._C14</v>
      </c>
      <c r="Q151" s="49" t="str">
        <f t="shared" si="110"/>
        <v>NL_NCP_PCT_._C15</v>
      </c>
      <c r="R151" s="49" t="str">
        <f t="shared" si="110"/>
        <v>NL_NCP_PCT_._C16</v>
      </c>
      <c r="S151" s="49" t="str">
        <f t="shared" si="110"/>
        <v>NL_NCP_PCT_._C17</v>
      </c>
      <c r="T151" s="49" t="str">
        <f t="shared" si="110"/>
        <v>NL_NCP_PCT_._C18</v>
      </c>
      <c r="U151" s="49" t="str">
        <f t="shared" si="110"/>
        <v>NL_NCP_PCT_._C19</v>
      </c>
      <c r="V151" s="49" t="str">
        <f t="shared" si="110"/>
        <v>NL_NCP_PCT_._C20</v>
      </c>
      <c r="W151" s="49" t="str">
        <f t="shared" si="110"/>
        <v>NL_NCP_PCT_._C21</v>
      </c>
      <c r="X151" s="49" t="str">
        <f t="shared" si="110"/>
        <v>NL_NCP_PCT_._C22</v>
      </c>
      <c r="Y151" s="49" t="str">
        <f t="shared" si="110"/>
        <v>NL_NCP_PCT_._C23</v>
      </c>
      <c r="Z151" s="49" t="str">
        <f t="shared" si="110"/>
        <v>NL_NCP_PCT_._C24</v>
      </c>
      <c r="AA151" s="49" t="str">
        <f t="shared" si="110"/>
        <v>NL_NCP_PCT_._C25</v>
      </c>
      <c r="AB151" s="49" t="str">
        <f t="shared" si="110"/>
        <v>NL_NCP_PCT_._C26</v>
      </c>
      <c r="AC151" s="49" t="str">
        <f t="shared" si="110"/>
        <v>NL_NCP_PCT_._C27</v>
      </c>
      <c r="AD151" s="49" t="str">
        <f t="shared" si="110"/>
        <v>NL_NCP_PCT_._C28</v>
      </c>
      <c r="AE151" s="49" t="str">
        <f t="shared" si="110"/>
        <v>NL_NCP_PCT_._C29</v>
      </c>
      <c r="AF151" s="49" t="str">
        <f t="shared" si="111"/>
        <v>NL_NCP_PCT_._C30</v>
      </c>
      <c r="AG151" s="49" t="str">
        <f t="shared" si="111"/>
        <v>NL_NCP_PCT_._C31</v>
      </c>
      <c r="AH151" s="49" t="str">
        <f t="shared" si="111"/>
        <v>NL_NCP_PCT_._C32</v>
      </c>
      <c r="AI151" s="49" t="str">
        <f t="shared" si="111"/>
        <v>NL_NCP_PCT_._C33</v>
      </c>
      <c r="AJ151" s="49" t="str">
        <f t="shared" si="111"/>
        <v>NL_NCP_PCT_._C34</v>
      </c>
      <c r="AK151" s="49" t="str">
        <f t="shared" si="111"/>
        <v>NL_NCP_PCT_._C35</v>
      </c>
      <c r="AL151" s="49" t="str">
        <f t="shared" si="111"/>
        <v>NL_NCP_PCT_._C36</v>
      </c>
      <c r="AM151" s="49" t="str">
        <f t="shared" si="111"/>
        <v>NL_NCP_PCT_._C37</v>
      </c>
      <c r="AN151" s="49" t="str">
        <f t="shared" si="111"/>
        <v>NL_NCP_PCT_._C38</v>
      </c>
      <c r="AO151" s="49" t="str">
        <f t="shared" si="111"/>
        <v>NL_NCP_PCT_._C39</v>
      </c>
      <c r="AP151" s="49" t="str">
        <f t="shared" si="111"/>
        <v>NL_NCP_PCT_._C40</v>
      </c>
      <c r="AQ151" s="49" t="str">
        <f t="shared" si="111"/>
        <v>NL_NCP_PCT_._C41</v>
      </c>
      <c r="AR151" s="49" t="str">
        <f t="shared" si="111"/>
        <v>NL_NCP_PCT_._C42</v>
      </c>
      <c r="AS151" s="49" t="str">
        <f t="shared" si="111"/>
        <v>NL_NCP_PCT_._C43</v>
      </c>
      <c r="AT151" s="49" t="str">
        <f t="shared" si="112"/>
        <v>NL_NCP_PCT_._C44</v>
      </c>
      <c r="AU151" s="49" t="str">
        <f t="shared" si="112"/>
        <v>NL_NCP_PCT_._C45</v>
      </c>
      <c r="AV151" s="49" t="str">
        <f t="shared" si="112"/>
        <v>NL_NCP_PCT_._C46</v>
      </c>
      <c r="AW151" s="49" t="str">
        <f t="shared" si="112"/>
        <v>NL_NCP_PCT_._C47</v>
      </c>
      <c r="AX151" s="49" t="str">
        <f t="shared" si="112"/>
        <v>NL_NCP_PCT_._C48</v>
      </c>
      <c r="AY151" s="49" t="str">
        <f t="shared" si="112"/>
        <v>NL_NCP_PCT_._C49</v>
      </c>
    </row>
    <row r="152" spans="1:51" x14ac:dyDescent="0.35">
      <c r="B152" s="65" t="s">
        <v>506</v>
      </c>
      <c r="C152" s="49" t="str">
        <f t="shared" si="108"/>
        <v>NL_NCP_XXX_RXX_C1</v>
      </c>
      <c r="D152" s="49" t="str">
        <f t="shared" si="108"/>
        <v>NL_NCP_XXX_RXX_C2</v>
      </c>
      <c r="E152" s="49" t="str">
        <f t="shared" si="108"/>
        <v>NL_NCP_XXX_RXX_C3</v>
      </c>
      <c r="F152" s="49" t="str">
        <f t="shared" si="108"/>
        <v>NL_NCP_XXX_RXX_C4</v>
      </c>
      <c r="G152" s="49" t="str">
        <f t="shared" si="108"/>
        <v>NL_NCP_XXX_RXX_C5</v>
      </c>
      <c r="H152" s="49" t="str">
        <f t="shared" si="109"/>
        <v>NL_NCP_SPR_RXX_C6</v>
      </c>
      <c r="I152" s="49" t="str">
        <f t="shared" si="109"/>
        <v>NL_NCP_SPR_RXX_C7</v>
      </c>
      <c r="J152" s="49" t="str">
        <f t="shared" si="109"/>
        <v>NL_NCP_SPR_RXX_C8</v>
      </c>
      <c r="K152" s="49" t="str">
        <f t="shared" si="109"/>
        <v>NL_NCP_SPR_RXX_C9</v>
      </c>
      <c r="L152" s="49" t="str">
        <f t="shared" si="109"/>
        <v>NL_NCP_SPR_RXX_C10</v>
      </c>
      <c r="M152" s="49" t="str">
        <f t="shared" si="109"/>
        <v>NL_NCP_SPR_RXX_C11</v>
      </c>
      <c r="N152" s="49" t="str">
        <f t="shared" si="109"/>
        <v>NL_NCP_SPR_RXX_C12</v>
      </c>
      <c r="O152" s="49" t="str">
        <f t="shared" si="109"/>
        <v>NL_NCP_SPR_RXX_C13</v>
      </c>
      <c r="P152" s="49" t="str">
        <f t="shared" si="110"/>
        <v>NL_NCP_PCT_RXX_C14</v>
      </c>
      <c r="Q152" s="49" t="str">
        <f t="shared" si="110"/>
        <v>NL_NCP_PCT_RXX_C15</v>
      </c>
      <c r="R152" s="49" t="str">
        <f t="shared" si="110"/>
        <v>NL_NCP_PCT_RXX_C16</v>
      </c>
      <c r="S152" s="49" t="str">
        <f t="shared" si="110"/>
        <v>NL_NCP_PCT_RXX_C17</v>
      </c>
      <c r="T152" s="49" t="str">
        <f t="shared" si="110"/>
        <v>NL_NCP_PCT_RXX_C18</v>
      </c>
      <c r="U152" s="49" t="str">
        <f t="shared" si="110"/>
        <v>NL_NCP_PCT_RXX_C19</v>
      </c>
      <c r="V152" s="49" t="str">
        <f t="shared" si="110"/>
        <v>NL_NCP_PCT_RXX_C20</v>
      </c>
      <c r="W152" s="49" t="str">
        <f t="shared" si="110"/>
        <v>NL_NCP_PCT_RXX_C21</v>
      </c>
      <c r="X152" s="49" t="str">
        <f t="shared" si="110"/>
        <v>NL_NCP_PCT_RXX_C22</v>
      </c>
      <c r="Y152" s="49" t="str">
        <f t="shared" si="110"/>
        <v>NL_NCP_PCT_RXX_C23</v>
      </c>
      <c r="Z152" s="49" t="str">
        <f t="shared" si="110"/>
        <v>NL_NCP_PCT_RXX_C24</v>
      </c>
      <c r="AA152" s="49" t="str">
        <f t="shared" si="110"/>
        <v>NL_NCP_PCT_RXX_C25</v>
      </c>
      <c r="AB152" s="49" t="str">
        <f t="shared" si="110"/>
        <v>NL_NCP_PCT_RXX_C26</v>
      </c>
      <c r="AC152" s="49" t="str">
        <f t="shared" si="110"/>
        <v>NL_NCP_PCT_RXX_C27</v>
      </c>
      <c r="AD152" s="49" t="str">
        <f t="shared" si="110"/>
        <v>NL_NCP_PCT_RXX_C28</v>
      </c>
      <c r="AE152" s="49" t="str">
        <f t="shared" si="110"/>
        <v>NL_NCP_PCT_RXX_C29</v>
      </c>
      <c r="AF152" s="49" t="str">
        <f t="shared" si="111"/>
        <v>NL_NCP_PCT_RXX_C30</v>
      </c>
      <c r="AG152" s="49" t="str">
        <f t="shared" si="111"/>
        <v>NL_NCP_PCT_RXX_C31</v>
      </c>
      <c r="AH152" s="49" t="str">
        <f t="shared" si="111"/>
        <v>NL_NCP_PCT_RXX_C32</v>
      </c>
      <c r="AI152" s="49" t="str">
        <f t="shared" si="111"/>
        <v>NL_NCP_PCT_RXX_C33</v>
      </c>
      <c r="AJ152" s="49" t="str">
        <f t="shared" si="111"/>
        <v>NL_NCP_PCT_RXX_C34</v>
      </c>
      <c r="AK152" s="49" t="str">
        <f t="shared" si="111"/>
        <v>NL_NCP_PCT_RXX_C35</v>
      </c>
      <c r="AL152" s="49" t="str">
        <f t="shared" si="111"/>
        <v>NL_NCP_PCT_RXX_C36</v>
      </c>
      <c r="AM152" s="49" t="str">
        <f t="shared" si="111"/>
        <v>NL_NCP_PCT_RXX_C37</v>
      </c>
      <c r="AN152" s="49" t="str">
        <f t="shared" si="111"/>
        <v>NL_NCP_PCT_RXX_C38</v>
      </c>
      <c r="AO152" s="49" t="str">
        <f t="shared" si="111"/>
        <v>NL_NCP_PCT_RXX_C39</v>
      </c>
      <c r="AP152" s="49" t="str">
        <f t="shared" si="111"/>
        <v>NL_NCP_PCT_RXX_C40</v>
      </c>
      <c r="AQ152" s="49" t="str">
        <f t="shared" si="111"/>
        <v>NL_NCP_PCT_RXX_C41</v>
      </c>
      <c r="AR152" s="49" t="str">
        <f t="shared" si="111"/>
        <v>NL_NCP_PCT_RXX_C42</v>
      </c>
      <c r="AS152" s="49" t="str">
        <f t="shared" si="111"/>
        <v>NL_NCP_PCT_RXX_C43</v>
      </c>
      <c r="AT152" s="49" t="str">
        <f t="shared" si="112"/>
        <v>NL_NCP_PCT_RXX_C44</v>
      </c>
      <c r="AU152" s="49" t="str">
        <f t="shared" si="112"/>
        <v>NL_NCP_PCT_RXX_C45</v>
      </c>
      <c r="AV152" s="49" t="str">
        <f t="shared" si="112"/>
        <v>NL_NCP_PCT_RXX_C46</v>
      </c>
      <c r="AW152" s="49" t="str">
        <f t="shared" si="112"/>
        <v>NL_NCP_PCT_RXX_C47</v>
      </c>
      <c r="AX152" s="49" t="str">
        <f t="shared" si="112"/>
        <v>NL_NCP_PCT_RXX_C48</v>
      </c>
      <c r="AY152" s="49" t="str">
        <f t="shared" si="112"/>
        <v>NL_NCP_PCT_RXX_C49</v>
      </c>
    </row>
    <row r="153" spans="1:51" x14ac:dyDescent="0.35">
      <c r="A153" s="12"/>
      <c r="B153" s="65" t="s">
        <v>383</v>
      </c>
      <c r="C153" s="49" t="str">
        <f t="shared" ref="C153:G156" si="113">"NL_MMP_XXX_" &amp; $B153 &amp; "_" &amp; C$145</f>
        <v>NL_MMP_XXX_R1_C1</v>
      </c>
      <c r="D153" s="49" t="str">
        <f t="shared" si="113"/>
        <v>NL_MMP_XXX_R1_C2</v>
      </c>
      <c r="E153" s="49" t="str">
        <f t="shared" si="113"/>
        <v>NL_MMP_XXX_R1_C3</v>
      </c>
      <c r="F153" s="49" t="str">
        <f t="shared" si="113"/>
        <v>NL_MMP_XXX_R1_C4</v>
      </c>
      <c r="G153" s="49" t="str">
        <f t="shared" si="113"/>
        <v>NL_MMP_XXX_R1_C5</v>
      </c>
      <c r="H153" s="49" t="str">
        <f t="shared" ref="H153:O156" si="114">"NL_MMP_SPR_" &amp; $B153 &amp; "_" &amp; H$145</f>
        <v>NL_MMP_SPR_R1_C6</v>
      </c>
      <c r="I153" s="49" t="str">
        <f t="shared" si="114"/>
        <v>NL_MMP_SPR_R1_C7</v>
      </c>
      <c r="J153" s="49" t="str">
        <f t="shared" si="114"/>
        <v>NL_MMP_SPR_R1_C8</v>
      </c>
      <c r="K153" s="49" t="str">
        <f t="shared" si="114"/>
        <v>NL_MMP_SPR_R1_C9</v>
      </c>
      <c r="L153" s="49" t="str">
        <f t="shared" si="114"/>
        <v>NL_MMP_SPR_R1_C10</v>
      </c>
      <c r="M153" s="49" t="str">
        <f t="shared" si="114"/>
        <v>NL_MMP_SPR_R1_C11</v>
      </c>
      <c r="N153" s="49" t="str">
        <f t="shared" si="114"/>
        <v>NL_MMP_SPR_R1_C12</v>
      </c>
      <c r="O153" s="49" t="str">
        <f t="shared" si="114"/>
        <v>NL_MMP_SPR_R1_C13</v>
      </c>
      <c r="P153" s="49" t="str">
        <f t="shared" ref="P153:AE156" si="115">"NL_MMP_PCT_" &amp; $B153 &amp; "_" &amp; P$145</f>
        <v>NL_MMP_PCT_R1_C14</v>
      </c>
      <c r="Q153" s="49" t="str">
        <f t="shared" si="115"/>
        <v>NL_MMP_PCT_R1_C15</v>
      </c>
      <c r="R153" s="49" t="str">
        <f t="shared" si="115"/>
        <v>NL_MMP_PCT_R1_C16</v>
      </c>
      <c r="S153" s="49" t="str">
        <f t="shared" si="115"/>
        <v>NL_MMP_PCT_R1_C17</v>
      </c>
      <c r="T153" s="49" t="str">
        <f t="shared" si="115"/>
        <v>NL_MMP_PCT_R1_C18</v>
      </c>
      <c r="U153" s="49" t="str">
        <f t="shared" si="115"/>
        <v>NL_MMP_PCT_R1_C19</v>
      </c>
      <c r="V153" s="49" t="str">
        <f t="shared" si="115"/>
        <v>NL_MMP_PCT_R1_C20</v>
      </c>
      <c r="W153" s="49" t="str">
        <f t="shared" si="115"/>
        <v>NL_MMP_PCT_R1_C21</v>
      </c>
      <c r="X153" s="49" t="str">
        <f t="shared" si="115"/>
        <v>NL_MMP_PCT_R1_C22</v>
      </c>
      <c r="Y153" s="49" t="str">
        <f t="shared" si="115"/>
        <v>NL_MMP_PCT_R1_C23</v>
      </c>
      <c r="Z153" s="49" t="str">
        <f t="shared" si="115"/>
        <v>NL_MMP_PCT_R1_C24</v>
      </c>
      <c r="AA153" s="49" t="str">
        <f t="shared" si="115"/>
        <v>NL_MMP_PCT_R1_C25</v>
      </c>
      <c r="AB153" s="49" t="str">
        <f t="shared" si="115"/>
        <v>NL_MMP_PCT_R1_C26</v>
      </c>
      <c r="AC153" s="49" t="str">
        <f t="shared" si="115"/>
        <v>NL_MMP_PCT_R1_C27</v>
      </c>
      <c r="AD153" s="49" t="str">
        <f t="shared" si="115"/>
        <v>NL_MMP_PCT_R1_C28</v>
      </c>
      <c r="AE153" s="49" t="str">
        <f t="shared" si="115"/>
        <v>NL_MMP_PCT_R1_C29</v>
      </c>
      <c r="AF153" s="49" t="str">
        <f t="shared" ref="AF153:AU156" si="116">"NL_MMP_PCT_" &amp; $B153 &amp; "_" &amp; AF$145</f>
        <v>NL_MMP_PCT_R1_C30</v>
      </c>
      <c r="AG153" s="49" t="str">
        <f t="shared" si="116"/>
        <v>NL_MMP_PCT_R1_C31</v>
      </c>
      <c r="AH153" s="49" t="str">
        <f t="shared" si="116"/>
        <v>NL_MMP_PCT_R1_C32</v>
      </c>
      <c r="AI153" s="49" t="str">
        <f t="shared" si="116"/>
        <v>NL_MMP_PCT_R1_C33</v>
      </c>
      <c r="AJ153" s="49" t="str">
        <f t="shared" si="116"/>
        <v>NL_MMP_PCT_R1_C34</v>
      </c>
      <c r="AK153" s="49" t="str">
        <f t="shared" si="116"/>
        <v>NL_MMP_PCT_R1_C35</v>
      </c>
      <c r="AL153" s="49" t="str">
        <f t="shared" si="116"/>
        <v>NL_MMP_PCT_R1_C36</v>
      </c>
      <c r="AM153" s="49" t="str">
        <f t="shared" si="116"/>
        <v>NL_MMP_PCT_R1_C37</v>
      </c>
      <c r="AN153" s="49" t="str">
        <f t="shared" si="116"/>
        <v>NL_MMP_PCT_R1_C38</v>
      </c>
      <c r="AO153" s="49" t="str">
        <f t="shared" si="116"/>
        <v>NL_MMP_PCT_R1_C39</v>
      </c>
      <c r="AP153" s="49" t="str">
        <f t="shared" si="116"/>
        <v>NL_MMP_PCT_R1_C40</v>
      </c>
      <c r="AQ153" s="49" t="str">
        <f t="shared" si="116"/>
        <v>NL_MMP_PCT_R1_C41</v>
      </c>
      <c r="AR153" s="49" t="str">
        <f t="shared" si="116"/>
        <v>NL_MMP_PCT_R1_C42</v>
      </c>
      <c r="AS153" s="49" t="str">
        <f t="shared" si="116"/>
        <v>NL_MMP_PCT_R1_C43</v>
      </c>
      <c r="AT153" s="49" t="str">
        <f t="shared" si="116"/>
        <v>NL_MMP_PCT_R1_C44</v>
      </c>
      <c r="AU153" s="49" t="str">
        <f t="shared" si="116"/>
        <v>NL_MMP_PCT_R1_C45</v>
      </c>
      <c r="AV153" s="49" t="str">
        <f t="shared" ref="AT153:AY156" si="117">"NL_MMP_PCT_" &amp; $B153 &amp; "_" &amp; AV$145</f>
        <v>NL_MMP_PCT_R1_C46</v>
      </c>
      <c r="AW153" s="49" t="str">
        <f t="shared" si="117"/>
        <v>NL_MMP_PCT_R1_C47</v>
      </c>
      <c r="AX153" s="49" t="str">
        <f t="shared" si="117"/>
        <v>NL_MMP_PCT_R1_C48</v>
      </c>
      <c r="AY153" s="49" t="str">
        <f t="shared" si="117"/>
        <v>NL_MMP_PCT_R1_C49</v>
      </c>
    </row>
    <row r="154" spans="1:51" x14ac:dyDescent="0.35">
      <c r="A154" s="12"/>
      <c r="B154" s="65" t="s">
        <v>384</v>
      </c>
      <c r="C154" s="49" t="str">
        <f t="shared" si="113"/>
        <v>NL_MMP_XXX_R2_C1</v>
      </c>
      <c r="D154" s="49" t="str">
        <f t="shared" si="113"/>
        <v>NL_MMP_XXX_R2_C2</v>
      </c>
      <c r="E154" s="49" t="str">
        <f t="shared" si="113"/>
        <v>NL_MMP_XXX_R2_C3</v>
      </c>
      <c r="F154" s="49" t="str">
        <f t="shared" si="113"/>
        <v>NL_MMP_XXX_R2_C4</v>
      </c>
      <c r="G154" s="49" t="str">
        <f t="shared" si="113"/>
        <v>NL_MMP_XXX_R2_C5</v>
      </c>
      <c r="H154" s="49" t="str">
        <f t="shared" si="114"/>
        <v>NL_MMP_SPR_R2_C6</v>
      </c>
      <c r="I154" s="49" t="str">
        <f t="shared" si="114"/>
        <v>NL_MMP_SPR_R2_C7</v>
      </c>
      <c r="J154" s="49" t="str">
        <f t="shared" si="114"/>
        <v>NL_MMP_SPR_R2_C8</v>
      </c>
      <c r="K154" s="49" t="str">
        <f t="shared" si="114"/>
        <v>NL_MMP_SPR_R2_C9</v>
      </c>
      <c r="L154" s="49" t="str">
        <f t="shared" si="114"/>
        <v>NL_MMP_SPR_R2_C10</v>
      </c>
      <c r="M154" s="49" t="str">
        <f t="shared" si="114"/>
        <v>NL_MMP_SPR_R2_C11</v>
      </c>
      <c r="N154" s="49" t="str">
        <f t="shared" si="114"/>
        <v>NL_MMP_SPR_R2_C12</v>
      </c>
      <c r="O154" s="49" t="str">
        <f t="shared" si="114"/>
        <v>NL_MMP_SPR_R2_C13</v>
      </c>
      <c r="P154" s="49" t="str">
        <f t="shared" si="115"/>
        <v>NL_MMP_PCT_R2_C14</v>
      </c>
      <c r="Q154" s="49" t="str">
        <f t="shared" si="115"/>
        <v>NL_MMP_PCT_R2_C15</v>
      </c>
      <c r="R154" s="49" t="str">
        <f t="shared" si="115"/>
        <v>NL_MMP_PCT_R2_C16</v>
      </c>
      <c r="S154" s="49" t="str">
        <f t="shared" si="115"/>
        <v>NL_MMP_PCT_R2_C17</v>
      </c>
      <c r="T154" s="49" t="str">
        <f t="shared" si="115"/>
        <v>NL_MMP_PCT_R2_C18</v>
      </c>
      <c r="U154" s="49" t="str">
        <f t="shared" si="115"/>
        <v>NL_MMP_PCT_R2_C19</v>
      </c>
      <c r="V154" s="49" t="str">
        <f t="shared" si="115"/>
        <v>NL_MMP_PCT_R2_C20</v>
      </c>
      <c r="W154" s="49" t="str">
        <f t="shared" si="115"/>
        <v>NL_MMP_PCT_R2_C21</v>
      </c>
      <c r="X154" s="49" t="str">
        <f t="shared" si="115"/>
        <v>NL_MMP_PCT_R2_C22</v>
      </c>
      <c r="Y154" s="49" t="str">
        <f t="shared" si="115"/>
        <v>NL_MMP_PCT_R2_C23</v>
      </c>
      <c r="Z154" s="49" t="str">
        <f t="shared" si="115"/>
        <v>NL_MMP_PCT_R2_C24</v>
      </c>
      <c r="AA154" s="49" t="str">
        <f t="shared" si="115"/>
        <v>NL_MMP_PCT_R2_C25</v>
      </c>
      <c r="AB154" s="49" t="str">
        <f t="shared" si="115"/>
        <v>NL_MMP_PCT_R2_C26</v>
      </c>
      <c r="AC154" s="49" t="str">
        <f t="shared" si="115"/>
        <v>NL_MMP_PCT_R2_C27</v>
      </c>
      <c r="AD154" s="49" t="str">
        <f t="shared" si="115"/>
        <v>NL_MMP_PCT_R2_C28</v>
      </c>
      <c r="AE154" s="49" t="str">
        <f t="shared" si="115"/>
        <v>NL_MMP_PCT_R2_C29</v>
      </c>
      <c r="AF154" s="49" t="str">
        <f t="shared" si="116"/>
        <v>NL_MMP_PCT_R2_C30</v>
      </c>
      <c r="AG154" s="49" t="str">
        <f t="shared" si="116"/>
        <v>NL_MMP_PCT_R2_C31</v>
      </c>
      <c r="AH154" s="49" t="str">
        <f t="shared" si="116"/>
        <v>NL_MMP_PCT_R2_C32</v>
      </c>
      <c r="AI154" s="49" t="str">
        <f t="shared" si="116"/>
        <v>NL_MMP_PCT_R2_C33</v>
      </c>
      <c r="AJ154" s="49" t="str">
        <f t="shared" si="116"/>
        <v>NL_MMP_PCT_R2_C34</v>
      </c>
      <c r="AK154" s="49" t="str">
        <f t="shared" si="116"/>
        <v>NL_MMP_PCT_R2_C35</v>
      </c>
      <c r="AL154" s="49" t="str">
        <f t="shared" si="116"/>
        <v>NL_MMP_PCT_R2_C36</v>
      </c>
      <c r="AM154" s="49" t="str">
        <f t="shared" si="116"/>
        <v>NL_MMP_PCT_R2_C37</v>
      </c>
      <c r="AN154" s="49" t="str">
        <f t="shared" si="116"/>
        <v>NL_MMP_PCT_R2_C38</v>
      </c>
      <c r="AO154" s="49" t="str">
        <f t="shared" si="116"/>
        <v>NL_MMP_PCT_R2_C39</v>
      </c>
      <c r="AP154" s="49" t="str">
        <f t="shared" si="116"/>
        <v>NL_MMP_PCT_R2_C40</v>
      </c>
      <c r="AQ154" s="49" t="str">
        <f t="shared" si="116"/>
        <v>NL_MMP_PCT_R2_C41</v>
      </c>
      <c r="AR154" s="49" t="str">
        <f t="shared" si="116"/>
        <v>NL_MMP_PCT_R2_C42</v>
      </c>
      <c r="AS154" s="49" t="str">
        <f t="shared" si="116"/>
        <v>NL_MMP_PCT_R2_C43</v>
      </c>
      <c r="AT154" s="49" t="str">
        <f t="shared" si="117"/>
        <v>NL_MMP_PCT_R2_C44</v>
      </c>
      <c r="AU154" s="49" t="str">
        <f t="shared" si="117"/>
        <v>NL_MMP_PCT_R2_C45</v>
      </c>
      <c r="AV154" s="49" t="str">
        <f t="shared" si="117"/>
        <v>NL_MMP_PCT_R2_C46</v>
      </c>
      <c r="AW154" s="49" t="str">
        <f t="shared" si="117"/>
        <v>NL_MMP_PCT_R2_C47</v>
      </c>
      <c r="AX154" s="49" t="str">
        <f t="shared" si="117"/>
        <v>NL_MMP_PCT_R2_C48</v>
      </c>
      <c r="AY154" s="49" t="str">
        <f t="shared" si="117"/>
        <v>NL_MMP_PCT_R2_C49</v>
      </c>
    </row>
    <row r="155" spans="1:51" x14ac:dyDescent="0.35">
      <c r="B155" s="65" t="s">
        <v>35</v>
      </c>
      <c r="C155" s="49" t="str">
        <f t="shared" si="113"/>
        <v>NL_MMP_XXX_._C1</v>
      </c>
      <c r="D155" s="49" t="str">
        <f t="shared" si="113"/>
        <v>NL_MMP_XXX_._C2</v>
      </c>
      <c r="E155" s="49" t="str">
        <f t="shared" si="113"/>
        <v>NL_MMP_XXX_._C3</v>
      </c>
      <c r="F155" s="49" t="str">
        <f t="shared" si="113"/>
        <v>NL_MMP_XXX_._C4</v>
      </c>
      <c r="G155" s="49" t="str">
        <f t="shared" si="113"/>
        <v>NL_MMP_XXX_._C5</v>
      </c>
      <c r="H155" s="49" t="str">
        <f t="shared" si="114"/>
        <v>NL_MMP_SPR_._C6</v>
      </c>
      <c r="I155" s="49" t="str">
        <f t="shared" si="114"/>
        <v>NL_MMP_SPR_._C7</v>
      </c>
      <c r="J155" s="49" t="str">
        <f t="shared" si="114"/>
        <v>NL_MMP_SPR_._C8</v>
      </c>
      <c r="K155" s="49" t="str">
        <f t="shared" si="114"/>
        <v>NL_MMP_SPR_._C9</v>
      </c>
      <c r="L155" s="49" t="str">
        <f t="shared" si="114"/>
        <v>NL_MMP_SPR_._C10</v>
      </c>
      <c r="M155" s="49" t="str">
        <f t="shared" si="114"/>
        <v>NL_MMP_SPR_._C11</v>
      </c>
      <c r="N155" s="49" t="str">
        <f t="shared" si="114"/>
        <v>NL_MMP_SPR_._C12</v>
      </c>
      <c r="O155" s="49" t="str">
        <f t="shared" si="114"/>
        <v>NL_MMP_SPR_._C13</v>
      </c>
      <c r="P155" s="49" t="str">
        <f t="shared" si="115"/>
        <v>NL_MMP_PCT_._C14</v>
      </c>
      <c r="Q155" s="49" t="str">
        <f t="shared" si="115"/>
        <v>NL_MMP_PCT_._C15</v>
      </c>
      <c r="R155" s="49" t="str">
        <f t="shared" si="115"/>
        <v>NL_MMP_PCT_._C16</v>
      </c>
      <c r="S155" s="49" t="str">
        <f t="shared" si="115"/>
        <v>NL_MMP_PCT_._C17</v>
      </c>
      <c r="T155" s="49" t="str">
        <f t="shared" si="115"/>
        <v>NL_MMP_PCT_._C18</v>
      </c>
      <c r="U155" s="49" t="str">
        <f t="shared" si="115"/>
        <v>NL_MMP_PCT_._C19</v>
      </c>
      <c r="V155" s="49" t="str">
        <f t="shared" si="115"/>
        <v>NL_MMP_PCT_._C20</v>
      </c>
      <c r="W155" s="49" t="str">
        <f t="shared" si="115"/>
        <v>NL_MMP_PCT_._C21</v>
      </c>
      <c r="X155" s="49" t="str">
        <f t="shared" si="115"/>
        <v>NL_MMP_PCT_._C22</v>
      </c>
      <c r="Y155" s="49" t="str">
        <f t="shared" si="115"/>
        <v>NL_MMP_PCT_._C23</v>
      </c>
      <c r="Z155" s="49" t="str">
        <f t="shared" si="115"/>
        <v>NL_MMP_PCT_._C24</v>
      </c>
      <c r="AA155" s="49" t="str">
        <f t="shared" si="115"/>
        <v>NL_MMP_PCT_._C25</v>
      </c>
      <c r="AB155" s="49" t="str">
        <f t="shared" si="115"/>
        <v>NL_MMP_PCT_._C26</v>
      </c>
      <c r="AC155" s="49" t="str">
        <f t="shared" si="115"/>
        <v>NL_MMP_PCT_._C27</v>
      </c>
      <c r="AD155" s="49" t="str">
        <f t="shared" si="115"/>
        <v>NL_MMP_PCT_._C28</v>
      </c>
      <c r="AE155" s="49" t="str">
        <f t="shared" si="115"/>
        <v>NL_MMP_PCT_._C29</v>
      </c>
      <c r="AF155" s="49" t="str">
        <f t="shared" si="116"/>
        <v>NL_MMP_PCT_._C30</v>
      </c>
      <c r="AG155" s="49" t="str">
        <f t="shared" si="116"/>
        <v>NL_MMP_PCT_._C31</v>
      </c>
      <c r="AH155" s="49" t="str">
        <f t="shared" si="116"/>
        <v>NL_MMP_PCT_._C32</v>
      </c>
      <c r="AI155" s="49" t="str">
        <f t="shared" si="116"/>
        <v>NL_MMP_PCT_._C33</v>
      </c>
      <c r="AJ155" s="49" t="str">
        <f t="shared" si="116"/>
        <v>NL_MMP_PCT_._C34</v>
      </c>
      <c r="AK155" s="49" t="str">
        <f t="shared" si="116"/>
        <v>NL_MMP_PCT_._C35</v>
      </c>
      <c r="AL155" s="49" t="str">
        <f t="shared" si="116"/>
        <v>NL_MMP_PCT_._C36</v>
      </c>
      <c r="AM155" s="49" t="str">
        <f t="shared" si="116"/>
        <v>NL_MMP_PCT_._C37</v>
      </c>
      <c r="AN155" s="49" t="str">
        <f t="shared" si="116"/>
        <v>NL_MMP_PCT_._C38</v>
      </c>
      <c r="AO155" s="49" t="str">
        <f t="shared" si="116"/>
        <v>NL_MMP_PCT_._C39</v>
      </c>
      <c r="AP155" s="49" t="str">
        <f t="shared" si="116"/>
        <v>NL_MMP_PCT_._C40</v>
      </c>
      <c r="AQ155" s="49" t="str">
        <f t="shared" si="116"/>
        <v>NL_MMP_PCT_._C41</v>
      </c>
      <c r="AR155" s="49" t="str">
        <f t="shared" si="116"/>
        <v>NL_MMP_PCT_._C42</v>
      </c>
      <c r="AS155" s="49" t="str">
        <f t="shared" si="116"/>
        <v>NL_MMP_PCT_._C43</v>
      </c>
      <c r="AT155" s="49" t="str">
        <f t="shared" si="117"/>
        <v>NL_MMP_PCT_._C44</v>
      </c>
      <c r="AU155" s="49" t="str">
        <f t="shared" si="117"/>
        <v>NL_MMP_PCT_._C45</v>
      </c>
      <c r="AV155" s="49" t="str">
        <f t="shared" si="117"/>
        <v>NL_MMP_PCT_._C46</v>
      </c>
      <c r="AW155" s="49" t="str">
        <f t="shared" si="117"/>
        <v>NL_MMP_PCT_._C47</v>
      </c>
      <c r="AX155" s="49" t="str">
        <f t="shared" si="117"/>
        <v>NL_MMP_PCT_._C48</v>
      </c>
      <c r="AY155" s="49" t="str">
        <f t="shared" si="117"/>
        <v>NL_MMP_PCT_._C49</v>
      </c>
    </row>
    <row r="156" spans="1:51" x14ac:dyDescent="0.35">
      <c r="B156" s="65" t="s">
        <v>506</v>
      </c>
      <c r="C156" s="49" t="str">
        <f t="shared" si="113"/>
        <v>NL_MMP_XXX_RXX_C1</v>
      </c>
      <c r="D156" s="49" t="str">
        <f t="shared" si="113"/>
        <v>NL_MMP_XXX_RXX_C2</v>
      </c>
      <c r="E156" s="49" t="str">
        <f t="shared" si="113"/>
        <v>NL_MMP_XXX_RXX_C3</v>
      </c>
      <c r="F156" s="49" t="str">
        <f t="shared" si="113"/>
        <v>NL_MMP_XXX_RXX_C4</v>
      </c>
      <c r="G156" s="49" t="str">
        <f t="shared" si="113"/>
        <v>NL_MMP_XXX_RXX_C5</v>
      </c>
      <c r="H156" s="49" t="str">
        <f t="shared" si="114"/>
        <v>NL_MMP_SPR_RXX_C6</v>
      </c>
      <c r="I156" s="49" t="str">
        <f t="shared" si="114"/>
        <v>NL_MMP_SPR_RXX_C7</v>
      </c>
      <c r="J156" s="49" t="str">
        <f t="shared" si="114"/>
        <v>NL_MMP_SPR_RXX_C8</v>
      </c>
      <c r="K156" s="49" t="str">
        <f t="shared" si="114"/>
        <v>NL_MMP_SPR_RXX_C9</v>
      </c>
      <c r="L156" s="49" t="str">
        <f t="shared" si="114"/>
        <v>NL_MMP_SPR_RXX_C10</v>
      </c>
      <c r="M156" s="49" t="str">
        <f t="shared" si="114"/>
        <v>NL_MMP_SPR_RXX_C11</v>
      </c>
      <c r="N156" s="49" t="str">
        <f t="shared" si="114"/>
        <v>NL_MMP_SPR_RXX_C12</v>
      </c>
      <c r="O156" s="49" t="str">
        <f t="shared" si="114"/>
        <v>NL_MMP_SPR_RXX_C13</v>
      </c>
      <c r="P156" s="49" t="str">
        <f t="shared" si="115"/>
        <v>NL_MMP_PCT_RXX_C14</v>
      </c>
      <c r="Q156" s="49" t="str">
        <f t="shared" si="115"/>
        <v>NL_MMP_PCT_RXX_C15</v>
      </c>
      <c r="R156" s="49" t="str">
        <f t="shared" si="115"/>
        <v>NL_MMP_PCT_RXX_C16</v>
      </c>
      <c r="S156" s="49" t="str">
        <f t="shared" si="115"/>
        <v>NL_MMP_PCT_RXX_C17</v>
      </c>
      <c r="T156" s="49" t="str">
        <f t="shared" si="115"/>
        <v>NL_MMP_PCT_RXX_C18</v>
      </c>
      <c r="U156" s="49" t="str">
        <f t="shared" si="115"/>
        <v>NL_MMP_PCT_RXX_C19</v>
      </c>
      <c r="V156" s="49" t="str">
        <f t="shared" si="115"/>
        <v>NL_MMP_PCT_RXX_C20</v>
      </c>
      <c r="W156" s="49" t="str">
        <f t="shared" si="115"/>
        <v>NL_MMP_PCT_RXX_C21</v>
      </c>
      <c r="X156" s="49" t="str">
        <f t="shared" si="115"/>
        <v>NL_MMP_PCT_RXX_C22</v>
      </c>
      <c r="Y156" s="49" t="str">
        <f t="shared" si="115"/>
        <v>NL_MMP_PCT_RXX_C23</v>
      </c>
      <c r="Z156" s="49" t="str">
        <f t="shared" si="115"/>
        <v>NL_MMP_PCT_RXX_C24</v>
      </c>
      <c r="AA156" s="49" t="str">
        <f t="shared" si="115"/>
        <v>NL_MMP_PCT_RXX_C25</v>
      </c>
      <c r="AB156" s="49" t="str">
        <f t="shared" si="115"/>
        <v>NL_MMP_PCT_RXX_C26</v>
      </c>
      <c r="AC156" s="49" t="str">
        <f t="shared" si="115"/>
        <v>NL_MMP_PCT_RXX_C27</v>
      </c>
      <c r="AD156" s="49" t="str">
        <f t="shared" si="115"/>
        <v>NL_MMP_PCT_RXX_C28</v>
      </c>
      <c r="AE156" s="49" t="str">
        <f t="shared" si="115"/>
        <v>NL_MMP_PCT_RXX_C29</v>
      </c>
      <c r="AF156" s="49" t="str">
        <f t="shared" si="116"/>
        <v>NL_MMP_PCT_RXX_C30</v>
      </c>
      <c r="AG156" s="49" t="str">
        <f t="shared" si="116"/>
        <v>NL_MMP_PCT_RXX_C31</v>
      </c>
      <c r="AH156" s="49" t="str">
        <f t="shared" si="116"/>
        <v>NL_MMP_PCT_RXX_C32</v>
      </c>
      <c r="AI156" s="49" t="str">
        <f t="shared" si="116"/>
        <v>NL_MMP_PCT_RXX_C33</v>
      </c>
      <c r="AJ156" s="49" t="str">
        <f t="shared" si="116"/>
        <v>NL_MMP_PCT_RXX_C34</v>
      </c>
      <c r="AK156" s="49" t="str">
        <f t="shared" si="116"/>
        <v>NL_MMP_PCT_RXX_C35</v>
      </c>
      <c r="AL156" s="49" t="str">
        <f t="shared" si="116"/>
        <v>NL_MMP_PCT_RXX_C36</v>
      </c>
      <c r="AM156" s="49" t="str">
        <f t="shared" si="116"/>
        <v>NL_MMP_PCT_RXX_C37</v>
      </c>
      <c r="AN156" s="49" t="str">
        <f t="shared" si="116"/>
        <v>NL_MMP_PCT_RXX_C38</v>
      </c>
      <c r="AO156" s="49" t="str">
        <f t="shared" si="116"/>
        <v>NL_MMP_PCT_RXX_C39</v>
      </c>
      <c r="AP156" s="49" t="str">
        <f t="shared" si="116"/>
        <v>NL_MMP_PCT_RXX_C40</v>
      </c>
      <c r="AQ156" s="49" t="str">
        <f t="shared" si="116"/>
        <v>NL_MMP_PCT_RXX_C41</v>
      </c>
      <c r="AR156" s="49" t="str">
        <f t="shared" si="116"/>
        <v>NL_MMP_PCT_RXX_C42</v>
      </c>
      <c r="AS156" s="49" t="str">
        <f t="shared" si="116"/>
        <v>NL_MMP_PCT_RXX_C43</v>
      </c>
      <c r="AT156" s="49" t="str">
        <f t="shared" si="117"/>
        <v>NL_MMP_PCT_RXX_C44</v>
      </c>
      <c r="AU156" s="49" t="str">
        <f t="shared" si="117"/>
        <v>NL_MMP_PCT_RXX_C45</v>
      </c>
      <c r="AV156" s="49" t="str">
        <f t="shared" si="117"/>
        <v>NL_MMP_PCT_RXX_C46</v>
      </c>
      <c r="AW156" s="49" t="str">
        <f t="shared" si="117"/>
        <v>NL_MMP_PCT_RXX_C47</v>
      </c>
      <c r="AX156" s="49" t="str">
        <f t="shared" si="117"/>
        <v>NL_MMP_PCT_RXX_C48</v>
      </c>
      <c r="AY156" s="49" t="str">
        <f t="shared" si="117"/>
        <v>NL_MMP_PCT_RXX_C49</v>
      </c>
    </row>
    <row r="157" spans="1:51" x14ac:dyDescent="0.35">
      <c r="C157" s="8"/>
    </row>
    <row r="158" spans="1:51" x14ac:dyDescent="0.35">
      <c r="C158" s="36"/>
      <c r="D158" s="36"/>
      <c r="E158" s="36"/>
      <c r="F158" s="36"/>
    </row>
    <row r="159" spans="1:51" x14ac:dyDescent="0.35">
      <c r="E159" s="36"/>
    </row>
    <row r="160" spans="1:51" x14ac:dyDescent="0.35">
      <c r="B160" s="158" t="s">
        <v>248</v>
      </c>
      <c r="C160" s="158"/>
      <c r="D160" s="158"/>
      <c r="E160" s="158"/>
    </row>
    <row r="161" spans="2:5" x14ac:dyDescent="0.35">
      <c r="B161" s="36"/>
      <c r="C161" s="36"/>
      <c r="D161" s="36"/>
    </row>
    <row r="162" spans="2:5" x14ac:dyDescent="0.35">
      <c r="B162" s="71"/>
      <c r="C162" s="71"/>
      <c r="D162" s="71" t="s">
        <v>249</v>
      </c>
      <c r="E162" s="71" t="s">
        <v>250</v>
      </c>
    </row>
    <row r="163" spans="2:5" x14ac:dyDescent="0.35">
      <c r="B163" s="71" t="s">
        <v>251</v>
      </c>
      <c r="C163" s="71"/>
      <c r="D163" s="96" t="s">
        <v>357</v>
      </c>
      <c r="E163" s="96" t="s">
        <v>358</v>
      </c>
    </row>
    <row r="164" spans="2:5" x14ac:dyDescent="0.35">
      <c r="B164" s="72" t="s">
        <v>263</v>
      </c>
      <c r="C164" s="72" t="s">
        <v>383</v>
      </c>
      <c r="D164" s="68" t="str">
        <f>"NL_CAT_EXP_" &amp; $C164 &amp; "_" &amp; D$163</f>
        <v>NL_CAT_EXP_R1_C1</v>
      </c>
      <c r="E164" s="68" t="str">
        <f>"NL_CAT_EXP_" &amp; $C164 &amp; "_" &amp; E$163</f>
        <v>NL_CAT_EXP_R1_C2</v>
      </c>
    </row>
    <row r="165" spans="2:5" x14ac:dyDescent="0.35">
      <c r="B165" s="72" t="s">
        <v>252</v>
      </c>
      <c r="C165" s="72" t="s">
        <v>384</v>
      </c>
      <c r="D165" s="68" t="str">
        <f t="shared" ref="D165:E172" si="118">"NL_CAT_EXP_" &amp; $C165 &amp; "_" &amp; D$163</f>
        <v>NL_CAT_EXP_R2_C1</v>
      </c>
      <c r="E165" s="68" t="str">
        <f t="shared" si="118"/>
        <v>NL_CAT_EXP_R2_C2</v>
      </c>
    </row>
    <row r="166" spans="2:5" x14ac:dyDescent="0.35">
      <c r="B166" s="72" t="s">
        <v>253</v>
      </c>
      <c r="C166" s="72" t="s">
        <v>385</v>
      </c>
      <c r="D166" s="68" t="str">
        <f t="shared" si="118"/>
        <v>NL_CAT_EXP_R3_C1</v>
      </c>
      <c r="E166" s="68" t="str">
        <f t="shared" si="118"/>
        <v>NL_CAT_EXP_R3_C2</v>
      </c>
    </row>
    <row r="167" spans="2:5" x14ac:dyDescent="0.35">
      <c r="B167" s="72" t="s">
        <v>254</v>
      </c>
      <c r="C167" s="72" t="s">
        <v>386</v>
      </c>
      <c r="D167" s="68" t="str">
        <f t="shared" si="118"/>
        <v>NL_CAT_EXP_R4_C1</v>
      </c>
      <c r="E167" s="68" t="str">
        <f t="shared" si="118"/>
        <v>NL_CAT_EXP_R4_C2</v>
      </c>
    </row>
    <row r="168" spans="2:5" x14ac:dyDescent="0.35">
      <c r="B168" s="72" t="s">
        <v>255</v>
      </c>
      <c r="C168" s="72" t="s">
        <v>387</v>
      </c>
      <c r="D168" s="68" t="str">
        <f t="shared" si="118"/>
        <v>NL_CAT_EXP_R5_C1</v>
      </c>
      <c r="E168" s="68" t="str">
        <f t="shared" si="118"/>
        <v>NL_CAT_EXP_R5_C2</v>
      </c>
    </row>
    <row r="169" spans="2:5" x14ac:dyDescent="0.35">
      <c r="B169" s="72" t="s">
        <v>256</v>
      </c>
      <c r="C169" s="72" t="s">
        <v>388</v>
      </c>
      <c r="D169" s="68" t="str">
        <f t="shared" si="118"/>
        <v>NL_CAT_EXP_R6_C1</v>
      </c>
      <c r="E169" s="68" t="str">
        <f t="shared" si="118"/>
        <v>NL_CAT_EXP_R6_C2</v>
      </c>
    </row>
    <row r="170" spans="2:5" x14ac:dyDescent="0.35">
      <c r="B170" s="72" t="s">
        <v>257</v>
      </c>
      <c r="C170" s="72" t="s">
        <v>389</v>
      </c>
      <c r="D170" s="68" t="str">
        <f t="shared" si="118"/>
        <v>NL_CAT_EXP_R7_C1</v>
      </c>
      <c r="E170" s="68" t="str">
        <f t="shared" si="118"/>
        <v>NL_CAT_EXP_R7_C2</v>
      </c>
    </row>
    <row r="171" spans="2:5" x14ac:dyDescent="0.35">
      <c r="B171" s="72" t="s">
        <v>258</v>
      </c>
      <c r="C171" s="72" t="s">
        <v>390</v>
      </c>
      <c r="D171" s="68" t="str">
        <f t="shared" si="118"/>
        <v>NL_CAT_EXP_R8_C1</v>
      </c>
      <c r="E171" s="68" t="str">
        <f t="shared" si="118"/>
        <v>NL_CAT_EXP_R8_C2</v>
      </c>
    </row>
    <row r="172" spans="2:5" x14ac:dyDescent="0.35">
      <c r="B172" s="72" t="s">
        <v>259</v>
      </c>
      <c r="C172" s="72" t="s">
        <v>391</v>
      </c>
      <c r="D172" s="68" t="str">
        <f t="shared" si="118"/>
        <v>NL_CAT_EXP_R9_C1</v>
      </c>
      <c r="E172" s="68" t="str">
        <f t="shared" si="118"/>
        <v>NL_CAT_EXP_R9_C2</v>
      </c>
    </row>
    <row r="173" spans="2:5" x14ac:dyDescent="0.35">
      <c r="B173" s="36"/>
      <c r="C173" s="13"/>
      <c r="D173" s="13"/>
    </row>
    <row r="174" spans="2:5" x14ac:dyDescent="0.35">
      <c r="B174" s="71" t="s">
        <v>64</v>
      </c>
      <c r="C174" s="37"/>
      <c r="D174" s="37"/>
    </row>
    <row r="175" spans="2:5" x14ac:dyDescent="0.35">
      <c r="B175" s="72" t="s">
        <v>263</v>
      </c>
      <c r="C175" s="72" t="s">
        <v>392</v>
      </c>
      <c r="D175" s="68" t="str">
        <f t="shared" ref="D175:E178" si="119">"NL_CAT_EXP_" &amp; $C175 &amp; "_" &amp; D$163</f>
        <v>NL_CAT_EXP_R10_C1</v>
      </c>
      <c r="E175" s="68" t="str">
        <f t="shared" si="119"/>
        <v>NL_CAT_EXP_R10_C2</v>
      </c>
    </row>
    <row r="176" spans="2:5" x14ac:dyDescent="0.35">
      <c r="B176" s="72" t="s">
        <v>260</v>
      </c>
      <c r="C176" s="72" t="s">
        <v>393</v>
      </c>
      <c r="D176" s="68" t="str">
        <f t="shared" si="119"/>
        <v>NL_CAT_EXP_R11_C1</v>
      </c>
      <c r="E176" s="68" t="str">
        <f t="shared" si="119"/>
        <v>NL_CAT_EXP_R11_C2</v>
      </c>
    </row>
    <row r="177" spans="1:16" x14ac:dyDescent="0.35">
      <c r="B177" s="72" t="s">
        <v>258</v>
      </c>
      <c r="C177" s="72" t="s">
        <v>394</v>
      </c>
      <c r="D177" s="68" t="str">
        <f t="shared" si="119"/>
        <v>NL_CAT_EXP_R12_C1</v>
      </c>
      <c r="E177" s="68" t="str">
        <f t="shared" si="119"/>
        <v>NL_CAT_EXP_R12_C2</v>
      </c>
    </row>
    <row r="178" spans="1:16" x14ac:dyDescent="0.35">
      <c r="B178" s="72" t="s">
        <v>259</v>
      </c>
      <c r="C178" s="72" t="s">
        <v>395</v>
      </c>
      <c r="D178" s="68" t="str">
        <f t="shared" si="119"/>
        <v>NL_CAT_EXP_R13_C1</v>
      </c>
      <c r="E178" s="68" t="str">
        <f t="shared" si="119"/>
        <v>NL_CAT_EXP_R13_C2</v>
      </c>
    </row>
    <row r="179" spans="1:16" x14ac:dyDescent="0.35">
      <c r="B179" s="38"/>
      <c r="C179" s="39"/>
      <c r="D179" s="40"/>
      <c r="E179" s="36"/>
    </row>
    <row r="180" spans="1:16" x14ac:dyDescent="0.35">
      <c r="B180" s="36"/>
      <c r="C180" s="41"/>
      <c r="D180" s="26"/>
      <c r="E180" s="36"/>
    </row>
    <row r="181" spans="1:16" x14ac:dyDescent="0.35">
      <c r="B181" s="158" t="s">
        <v>261</v>
      </c>
      <c r="C181" s="158"/>
      <c r="D181" s="158"/>
      <c r="E181" s="36"/>
    </row>
    <row r="182" spans="1:16" x14ac:dyDescent="0.35">
      <c r="B182" s="25"/>
      <c r="C182" s="41"/>
      <c r="E182" s="36"/>
    </row>
    <row r="183" spans="1:16" x14ac:dyDescent="0.35">
      <c r="B183" s="73" t="s">
        <v>251</v>
      </c>
      <c r="C183" s="73" t="s">
        <v>396</v>
      </c>
      <c r="D183" s="68" t="str">
        <f>"NL_CAT_EXP_" &amp; $C183 &amp; "_" &amp; D$163</f>
        <v>NL_CAT_EXP_R14_C1</v>
      </c>
      <c r="F183" s="36"/>
      <c r="G183" s="36"/>
      <c r="K183" s="36"/>
      <c r="L183" s="36"/>
      <c r="M183" s="36"/>
      <c r="N183" s="36"/>
      <c r="O183" s="36"/>
      <c r="P183" s="36"/>
    </row>
    <row r="184" spans="1:16" x14ac:dyDescent="0.35">
      <c r="B184" s="73" t="s">
        <v>64</v>
      </c>
      <c r="C184" s="73" t="s">
        <v>397</v>
      </c>
      <c r="D184" s="68" t="str">
        <f t="shared" ref="D184:D185" si="120">"NL_CAT_EXP_" &amp; $C184 &amp; "_" &amp; D$163</f>
        <v>NL_CAT_EXP_R15_C1</v>
      </c>
      <c r="F184" s="36"/>
      <c r="G184" s="36"/>
      <c r="K184" s="36"/>
      <c r="L184" s="36"/>
      <c r="M184" s="36"/>
      <c r="N184" s="36"/>
      <c r="O184" s="36"/>
      <c r="P184" s="36"/>
    </row>
    <row r="185" spans="1:16" x14ac:dyDescent="0.35">
      <c r="B185" s="73" t="s">
        <v>262</v>
      </c>
      <c r="C185" s="73" t="s">
        <v>398</v>
      </c>
      <c r="D185" s="68" t="str">
        <f t="shared" si="120"/>
        <v>NL_CAT_EXP_R16_C1</v>
      </c>
      <c r="F185" s="36"/>
      <c r="G185" s="36"/>
      <c r="K185" s="36"/>
      <c r="L185" s="36"/>
      <c r="M185" s="36"/>
      <c r="N185" s="36"/>
      <c r="O185" s="36"/>
      <c r="P185" s="36"/>
    </row>
    <row r="186" spans="1:16" x14ac:dyDescent="0.35">
      <c r="B186" s="8"/>
      <c r="C186" s="8"/>
      <c r="E186" s="36"/>
      <c r="F186" s="36"/>
      <c r="J186" s="36"/>
      <c r="K186" s="36"/>
      <c r="L186" s="36"/>
      <c r="M186" s="36"/>
      <c r="N186" s="36"/>
      <c r="O186" s="36"/>
    </row>
    <row r="187" spans="1:16" x14ac:dyDescent="0.35">
      <c r="B187" s="8"/>
      <c r="C187" s="8"/>
      <c r="E187" s="36"/>
      <c r="F187" s="36"/>
      <c r="J187" s="36"/>
      <c r="K187" s="36"/>
      <c r="L187" s="36"/>
      <c r="M187" s="36"/>
      <c r="N187" s="36"/>
      <c r="O187" s="36"/>
    </row>
    <row r="188" spans="1:16" x14ac:dyDescent="0.35">
      <c r="B188" s="73" t="s">
        <v>264</v>
      </c>
      <c r="C188" s="73" t="s">
        <v>399</v>
      </c>
      <c r="D188" s="49" t="str">
        <f>"NL_CAT_QUE_" &amp; $C188 &amp; "_" &amp; D$163</f>
        <v>NL_CAT_QUE_R17_C1</v>
      </c>
      <c r="F188" s="36"/>
      <c r="G188" s="36"/>
      <c r="K188" s="36"/>
      <c r="L188" s="36"/>
      <c r="M188" s="36"/>
      <c r="N188" s="36"/>
      <c r="O188" s="36"/>
      <c r="P188" s="36"/>
    </row>
    <row r="189" spans="1:16" x14ac:dyDescent="0.35">
      <c r="B189" s="73" t="s">
        <v>265</v>
      </c>
      <c r="C189" s="73" t="s">
        <v>400</v>
      </c>
      <c r="D189" s="49" t="str">
        <f>"NL_CAT_QUE_" &amp; $C189 &amp; "_" &amp; D$163</f>
        <v>NL_CAT_QUE_R18_C1</v>
      </c>
      <c r="F189" s="36"/>
      <c r="G189" s="36"/>
      <c r="K189" s="36"/>
      <c r="L189" s="36"/>
      <c r="M189" s="36"/>
      <c r="N189" s="36"/>
      <c r="O189" s="36"/>
      <c r="P189" s="36"/>
    </row>
    <row r="190" spans="1:16" x14ac:dyDescent="0.35">
      <c r="B190" s="8"/>
      <c r="C190" s="8"/>
    </row>
    <row r="192" spans="1:16" x14ac:dyDescent="0.35">
      <c r="A192" s="12"/>
      <c r="D192" s="102" t="s">
        <v>131</v>
      </c>
    </row>
    <row r="193" spans="1:4" x14ac:dyDescent="0.35">
      <c r="A193" s="12"/>
      <c r="D193" s="58" t="s">
        <v>357</v>
      </c>
    </row>
    <row r="194" spans="1:4" x14ac:dyDescent="0.35">
      <c r="A194" s="12"/>
      <c r="B194" s="31" t="s">
        <v>73</v>
      </c>
      <c r="C194" s="60" t="s">
        <v>383</v>
      </c>
      <c r="D194" s="49" t="str">
        <f>"NL_CAT_SCR_" &amp; $C194 &amp; "_" &amp; D$193</f>
        <v>NL_CAT_SCR_R1_C1</v>
      </c>
    </row>
    <row r="195" spans="1:4" x14ac:dyDescent="0.35">
      <c r="A195" s="12"/>
      <c r="B195" s="31" t="s">
        <v>75</v>
      </c>
      <c r="C195" s="60" t="s">
        <v>384</v>
      </c>
      <c r="D195" s="49" t="str">
        <f t="shared" ref="D195:D201" si="121">"NL_CAT_SCR_" &amp; $C195 &amp; "_" &amp; D$193</f>
        <v>NL_CAT_SCR_R2_C1</v>
      </c>
    </row>
    <row r="196" spans="1:4" x14ac:dyDescent="0.35">
      <c r="A196" s="12"/>
      <c r="B196" s="31" t="s">
        <v>74</v>
      </c>
      <c r="C196" s="60" t="s">
        <v>385</v>
      </c>
      <c r="D196" s="49" t="str">
        <f t="shared" si="121"/>
        <v>NL_CAT_SCR_R3_C1</v>
      </c>
    </row>
    <row r="197" spans="1:4" x14ac:dyDescent="0.35">
      <c r="A197" s="12"/>
      <c r="B197" s="31" t="s">
        <v>76</v>
      </c>
      <c r="C197" s="60" t="s">
        <v>386</v>
      </c>
      <c r="D197" s="49" t="str">
        <f t="shared" si="121"/>
        <v>NL_CAT_SCR_R4_C1</v>
      </c>
    </row>
    <row r="198" spans="1:4" x14ac:dyDescent="0.35">
      <c r="A198" s="12"/>
      <c r="B198" s="31" t="s">
        <v>77</v>
      </c>
      <c r="C198" s="60" t="s">
        <v>387</v>
      </c>
      <c r="D198" s="49" t="str">
        <f t="shared" si="121"/>
        <v>NL_CAT_SCR_R5_C1</v>
      </c>
    </row>
    <row r="199" spans="1:4" x14ac:dyDescent="0.35">
      <c r="A199" s="12"/>
      <c r="B199" s="31" t="s">
        <v>78</v>
      </c>
      <c r="C199" s="60" t="s">
        <v>388</v>
      </c>
      <c r="D199" s="49" t="str">
        <f t="shared" si="121"/>
        <v>NL_CAT_SCR_R6_C1</v>
      </c>
    </row>
    <row r="200" spans="1:4" x14ac:dyDescent="0.35">
      <c r="A200" s="12"/>
      <c r="B200" s="31" t="s">
        <v>79</v>
      </c>
      <c r="C200" s="60" t="s">
        <v>389</v>
      </c>
      <c r="D200" s="49" t="str">
        <f t="shared" si="121"/>
        <v>NL_CAT_SCR_R7_C1</v>
      </c>
    </row>
    <row r="201" spans="1:4" x14ac:dyDescent="0.35">
      <c r="B201" s="31" t="s">
        <v>80</v>
      </c>
      <c r="C201" s="60" t="s">
        <v>390</v>
      </c>
      <c r="D201" s="49" t="str">
        <f t="shared" si="121"/>
        <v>NL_CAT_SCR_R8_C1</v>
      </c>
    </row>
  </sheetData>
  <mergeCells count="68">
    <mergeCell ref="B36:BQ36"/>
    <mergeCell ref="B6:AO6"/>
    <mergeCell ref="N16:AO16"/>
    <mergeCell ref="D16:M16"/>
    <mergeCell ref="D38:M38"/>
    <mergeCell ref="N38:AO38"/>
    <mergeCell ref="AP38:BQ38"/>
    <mergeCell ref="D112:H112"/>
    <mergeCell ref="I112:AJ112"/>
    <mergeCell ref="AK112:BL112"/>
    <mergeCell ref="B110:BL110"/>
    <mergeCell ref="B119:BL119"/>
    <mergeCell ref="AB142:AE142"/>
    <mergeCell ref="AF142:AI142"/>
    <mergeCell ref="AJ142:AM142"/>
    <mergeCell ref="AN142:AQ142"/>
    <mergeCell ref="AR142:AU142"/>
    <mergeCell ref="H142:K142"/>
    <mergeCell ref="L142:O142"/>
    <mergeCell ref="P142:S142"/>
    <mergeCell ref="T142:W142"/>
    <mergeCell ref="X142:AA142"/>
    <mergeCell ref="B58:AS58"/>
    <mergeCell ref="Q60:AS60"/>
    <mergeCell ref="D103:H103"/>
    <mergeCell ref="I103:AJ103"/>
    <mergeCell ref="AK103:BL103"/>
    <mergeCell ref="D60:P60"/>
    <mergeCell ref="D82:P82"/>
    <mergeCell ref="AT82:BU82"/>
    <mergeCell ref="Q82:AS82"/>
    <mergeCell ref="B80:BU80"/>
    <mergeCell ref="B101:BL101"/>
    <mergeCell ref="D121:H121"/>
    <mergeCell ref="I121:AJ121"/>
    <mergeCell ref="AK121:BL121"/>
    <mergeCell ref="D130:H130"/>
    <mergeCell ref="I130:AJ130"/>
    <mergeCell ref="AK130:BL130"/>
    <mergeCell ref="B128:BL128"/>
    <mergeCell ref="AX143:AY143"/>
    <mergeCell ref="B160:E160"/>
    <mergeCell ref="AV143:AW143"/>
    <mergeCell ref="B139:AY139"/>
    <mergeCell ref="D141:G141"/>
    <mergeCell ref="H141:AY141"/>
    <mergeCell ref="AV142:AY142"/>
    <mergeCell ref="H143:I143"/>
    <mergeCell ref="J143:K143"/>
    <mergeCell ref="L143:M143"/>
    <mergeCell ref="N143:O143"/>
    <mergeCell ref="P143:Q143"/>
    <mergeCell ref="R143:S143"/>
    <mergeCell ref="T143:U143"/>
    <mergeCell ref="V143:W143"/>
    <mergeCell ref="X143:Y143"/>
    <mergeCell ref="B181:D181"/>
    <mergeCell ref="AN143:AO143"/>
    <mergeCell ref="AP143:AQ143"/>
    <mergeCell ref="AR143:AS143"/>
    <mergeCell ref="AT143:AU143"/>
    <mergeCell ref="AL143:AM143"/>
    <mergeCell ref="AF143:AG143"/>
    <mergeCell ref="AH143:AI143"/>
    <mergeCell ref="AJ143:AK143"/>
    <mergeCell ref="Z143:AA143"/>
    <mergeCell ref="AB143:AC143"/>
    <mergeCell ref="AD143:AE14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C103"/>
  <sheetViews>
    <sheetView showGridLines="0" zoomScaleNormal="100" workbookViewId="0">
      <selection sqref="A1:XFD4"/>
    </sheetView>
  </sheetViews>
  <sheetFormatPr defaultColWidth="9.1796875" defaultRowHeight="14.5" x14ac:dyDescent="0.35"/>
  <cols>
    <col min="1" max="1" width="9.1796875" style="28"/>
    <col min="2" max="3" width="26.1796875" style="28" customWidth="1"/>
    <col min="4" max="12" width="25.7265625" style="28" bestFit="1" customWidth="1"/>
    <col min="13" max="13" width="26.7265625" style="28" bestFit="1" customWidth="1"/>
    <col min="14" max="14" width="18.81640625" style="28" customWidth="1"/>
    <col min="15" max="15" width="20.7265625" style="28" customWidth="1"/>
    <col min="16" max="16" width="24.7265625" style="28" bestFit="1" customWidth="1"/>
    <col min="17" max="25" width="25.7265625" style="28" bestFit="1" customWidth="1"/>
    <col min="26" max="26" width="26.7265625" style="28" bestFit="1" customWidth="1"/>
    <col min="27" max="27" width="16.54296875" style="28" customWidth="1"/>
    <col min="28" max="28" width="16.453125" style="28" customWidth="1"/>
    <col min="29" max="29" width="15.81640625" style="28" customWidth="1"/>
    <col min="30" max="30" width="11.26953125" style="28" customWidth="1"/>
    <col min="31" max="33" width="9.1796875" style="28"/>
    <col min="34" max="35" width="10.54296875" style="28" customWidth="1"/>
    <col min="36" max="16384" width="9.1796875" style="28"/>
  </cols>
  <sheetData>
    <row r="1" spans="1:29" x14ac:dyDescent="0.35">
      <c r="A1" s="105" t="s">
        <v>515</v>
      </c>
    </row>
    <row r="2" spans="1:29" s="190" customFormat="1" ht="12.5" x14ac:dyDescent="0.25">
      <c r="D2" s="191"/>
    </row>
    <row r="3" spans="1:29" s="190" customFormat="1" ht="12.5" x14ac:dyDescent="0.25">
      <c r="B3" s="190" t="s">
        <v>522</v>
      </c>
    </row>
    <row r="4" spans="1:29" s="190" customFormat="1" x14ac:dyDescent="0.35">
      <c r="B4" s="192" t="s">
        <v>523</v>
      </c>
    </row>
    <row r="6" spans="1:29" x14ac:dyDescent="0.35">
      <c r="B6" s="179" t="s">
        <v>334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1"/>
    </row>
    <row r="8" spans="1:29" x14ac:dyDescent="0.35">
      <c r="B8" s="171" t="s">
        <v>409</v>
      </c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</row>
    <row r="10" spans="1:29" x14ac:dyDescent="0.35">
      <c r="B10" s="49"/>
      <c r="C10" s="49"/>
      <c r="D10" s="49" t="s">
        <v>324</v>
      </c>
      <c r="E10" s="49" t="s">
        <v>325</v>
      </c>
      <c r="F10" s="49" t="s">
        <v>326</v>
      </c>
      <c r="G10" s="49" t="s">
        <v>327</v>
      </c>
      <c r="H10" s="49" t="s">
        <v>328</v>
      </c>
      <c r="I10" s="49" t="s">
        <v>329</v>
      </c>
      <c r="J10" s="49" t="s">
        <v>330</v>
      </c>
      <c r="K10" s="49" t="s">
        <v>331</v>
      </c>
      <c r="L10" s="49" t="s">
        <v>332</v>
      </c>
      <c r="M10" s="49" t="s">
        <v>333</v>
      </c>
      <c r="N10" s="49" t="s">
        <v>35</v>
      </c>
      <c r="O10" s="49" t="s">
        <v>35</v>
      </c>
      <c r="P10" s="49" t="s">
        <v>505</v>
      </c>
      <c r="Q10" s="49" t="s">
        <v>314</v>
      </c>
      <c r="R10" s="49" t="s">
        <v>315</v>
      </c>
      <c r="S10" s="49" t="s">
        <v>316</v>
      </c>
      <c r="T10" s="49" t="s">
        <v>317</v>
      </c>
      <c r="U10" s="49" t="s">
        <v>318</v>
      </c>
      <c r="V10" s="49" t="s">
        <v>319</v>
      </c>
      <c r="W10" s="49" t="s">
        <v>320</v>
      </c>
      <c r="X10" s="49" t="s">
        <v>321</v>
      </c>
      <c r="Y10" s="49" t="s">
        <v>322</v>
      </c>
      <c r="Z10" s="49" t="s">
        <v>323</v>
      </c>
      <c r="AA10" s="49" t="s">
        <v>35</v>
      </c>
      <c r="AB10" s="49" t="s">
        <v>35</v>
      </c>
      <c r="AC10" s="49" t="s">
        <v>508</v>
      </c>
    </row>
    <row r="11" spans="1:29" x14ac:dyDescent="0.35">
      <c r="B11" s="49"/>
      <c r="C11" s="49"/>
      <c r="D11" s="101" t="s">
        <v>357</v>
      </c>
      <c r="E11" s="101" t="s">
        <v>358</v>
      </c>
      <c r="F11" s="101" t="s">
        <v>359</v>
      </c>
      <c r="G11" s="101" t="s">
        <v>360</v>
      </c>
      <c r="H11" s="101" t="s">
        <v>361</v>
      </c>
      <c r="I11" s="101" t="s">
        <v>362</v>
      </c>
      <c r="J11" s="101" t="s">
        <v>363</v>
      </c>
      <c r="K11" s="101" t="s">
        <v>364</v>
      </c>
      <c r="L11" s="101" t="s">
        <v>365</v>
      </c>
      <c r="M11" s="101" t="s">
        <v>366</v>
      </c>
      <c r="N11" s="101" t="s">
        <v>35</v>
      </c>
      <c r="O11" s="101" t="s">
        <v>35</v>
      </c>
      <c r="P11" s="101" t="s">
        <v>507</v>
      </c>
      <c r="Q11" s="101" t="s">
        <v>357</v>
      </c>
      <c r="R11" s="101" t="s">
        <v>358</v>
      </c>
      <c r="S11" s="101" t="s">
        <v>359</v>
      </c>
      <c r="T11" s="101" t="s">
        <v>360</v>
      </c>
      <c r="U11" s="101" t="s">
        <v>361</v>
      </c>
      <c r="V11" s="101" t="s">
        <v>362</v>
      </c>
      <c r="W11" s="101" t="s">
        <v>363</v>
      </c>
      <c r="X11" s="101" t="s">
        <v>364</v>
      </c>
      <c r="Y11" s="101" t="s">
        <v>365</v>
      </c>
      <c r="Z11" s="101" t="s">
        <v>366</v>
      </c>
      <c r="AA11" s="101" t="s">
        <v>35</v>
      </c>
      <c r="AB11" s="101" t="s">
        <v>35</v>
      </c>
      <c r="AC11" s="101" t="s">
        <v>507</v>
      </c>
    </row>
    <row r="12" spans="1:29" x14ac:dyDescent="0.35">
      <c r="B12" s="49" t="s">
        <v>324</v>
      </c>
      <c r="C12" s="49" t="s">
        <v>383</v>
      </c>
      <c r="D12" s="49">
        <v>1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49">
        <v>0</v>
      </c>
      <c r="M12" s="49">
        <v>0</v>
      </c>
      <c r="N12" s="49">
        <v>0</v>
      </c>
      <c r="O12" s="49">
        <v>0</v>
      </c>
      <c r="P12" s="49">
        <v>0</v>
      </c>
      <c r="Q12" s="49">
        <v>0</v>
      </c>
      <c r="R12" s="49">
        <v>0</v>
      </c>
      <c r="S12" s="49">
        <v>0</v>
      </c>
      <c r="T12" s="49">
        <v>0</v>
      </c>
      <c r="U12" s="49">
        <v>0</v>
      </c>
      <c r="V12" s="49">
        <v>0</v>
      </c>
      <c r="W12" s="49">
        <v>0</v>
      </c>
      <c r="X12" s="49">
        <v>0</v>
      </c>
      <c r="Y12" s="49">
        <v>0</v>
      </c>
      <c r="Z12" s="49">
        <v>0</v>
      </c>
      <c r="AA12" s="49">
        <v>0</v>
      </c>
      <c r="AB12" s="49">
        <v>0</v>
      </c>
      <c r="AC12" s="49">
        <v>0</v>
      </c>
    </row>
    <row r="13" spans="1:29" x14ac:dyDescent="0.35">
      <c r="B13" s="49" t="s">
        <v>325</v>
      </c>
      <c r="C13" s="49" t="s">
        <v>384</v>
      </c>
      <c r="D13" s="49" t="str">
        <f t="shared" ref="D13:J24" si="0">"NL_LRCOR_GUD_" &amp; $C13 &amp; "_" &amp; D$11</f>
        <v>NL_LRCOR_GUD_R2_C1</v>
      </c>
      <c r="E13" s="49">
        <v>1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0</v>
      </c>
      <c r="V13" s="49">
        <v>0</v>
      </c>
      <c r="W13" s="49">
        <v>0</v>
      </c>
      <c r="X13" s="49">
        <v>0</v>
      </c>
      <c r="Y13" s="49">
        <v>0</v>
      </c>
      <c r="Z13" s="49">
        <v>0</v>
      </c>
      <c r="AA13" s="49">
        <v>0</v>
      </c>
      <c r="AB13" s="49">
        <v>0</v>
      </c>
      <c r="AC13" s="49">
        <v>0</v>
      </c>
    </row>
    <row r="14" spans="1:29" x14ac:dyDescent="0.35">
      <c r="B14" s="49" t="s">
        <v>326</v>
      </c>
      <c r="C14" s="49" t="s">
        <v>385</v>
      </c>
      <c r="D14" s="49" t="str">
        <f t="shared" si="0"/>
        <v>NL_LRCOR_GUD_R3_C1</v>
      </c>
      <c r="E14" s="49" t="str">
        <f t="shared" si="0"/>
        <v>NL_LRCOR_GUD_R3_C2</v>
      </c>
      <c r="F14" s="49">
        <v>1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  <c r="S14" s="49">
        <v>0</v>
      </c>
      <c r="T14" s="49">
        <v>0</v>
      </c>
      <c r="U14" s="49">
        <v>0</v>
      </c>
      <c r="V14" s="49">
        <v>0</v>
      </c>
      <c r="W14" s="49">
        <v>0</v>
      </c>
      <c r="X14" s="49">
        <v>0</v>
      </c>
      <c r="Y14" s="49">
        <v>0</v>
      </c>
      <c r="Z14" s="49">
        <v>0</v>
      </c>
      <c r="AA14" s="49">
        <v>0</v>
      </c>
      <c r="AB14" s="49">
        <v>0</v>
      </c>
      <c r="AC14" s="49">
        <v>0</v>
      </c>
    </row>
    <row r="15" spans="1:29" x14ac:dyDescent="0.35">
      <c r="B15" s="49" t="s">
        <v>327</v>
      </c>
      <c r="C15" s="49" t="s">
        <v>386</v>
      </c>
      <c r="D15" s="49" t="str">
        <f t="shared" si="0"/>
        <v>NL_LRCOR_GUD_R4_C1</v>
      </c>
      <c r="E15" s="49" t="str">
        <f t="shared" si="0"/>
        <v>NL_LRCOR_GUD_R4_C2</v>
      </c>
      <c r="F15" s="49" t="str">
        <f t="shared" si="0"/>
        <v>NL_LRCOR_GUD_R4_C3</v>
      </c>
      <c r="G15" s="49">
        <v>1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0</v>
      </c>
      <c r="N15" s="49">
        <v>0</v>
      </c>
      <c r="O15" s="49">
        <v>0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0</v>
      </c>
      <c r="V15" s="49">
        <v>0</v>
      </c>
      <c r="W15" s="49">
        <v>0</v>
      </c>
      <c r="X15" s="49">
        <v>0</v>
      </c>
      <c r="Y15" s="49">
        <v>0</v>
      </c>
      <c r="Z15" s="49">
        <v>0</v>
      </c>
      <c r="AA15" s="49">
        <v>0</v>
      </c>
      <c r="AB15" s="49">
        <v>0</v>
      </c>
      <c r="AC15" s="49">
        <v>0</v>
      </c>
    </row>
    <row r="16" spans="1:29" x14ac:dyDescent="0.35">
      <c r="B16" s="49" t="s">
        <v>328</v>
      </c>
      <c r="C16" s="49" t="s">
        <v>387</v>
      </c>
      <c r="D16" s="49" t="str">
        <f t="shared" si="0"/>
        <v>NL_LRCOR_GUD_R5_C1</v>
      </c>
      <c r="E16" s="49" t="str">
        <f t="shared" si="0"/>
        <v>NL_LRCOR_GUD_R5_C2</v>
      </c>
      <c r="F16" s="49" t="str">
        <f t="shared" si="0"/>
        <v>NL_LRCOR_GUD_R5_C3</v>
      </c>
      <c r="G16" s="49" t="str">
        <f t="shared" si="0"/>
        <v>NL_LRCOR_GUD_R5_C4</v>
      </c>
      <c r="H16" s="49">
        <v>1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  <c r="V16" s="49">
        <v>0</v>
      </c>
      <c r="W16" s="49">
        <v>0</v>
      </c>
      <c r="X16" s="49">
        <v>0</v>
      </c>
      <c r="Y16" s="49">
        <v>0</v>
      </c>
      <c r="Z16" s="49">
        <v>0</v>
      </c>
      <c r="AA16" s="49">
        <v>0</v>
      </c>
      <c r="AB16" s="49">
        <v>0</v>
      </c>
      <c r="AC16" s="49">
        <v>0</v>
      </c>
    </row>
    <row r="17" spans="2:29" x14ac:dyDescent="0.35">
      <c r="B17" s="49" t="s">
        <v>329</v>
      </c>
      <c r="C17" s="49" t="s">
        <v>388</v>
      </c>
      <c r="D17" s="49" t="str">
        <f t="shared" si="0"/>
        <v>NL_LRCOR_GUD_R6_C1</v>
      </c>
      <c r="E17" s="49" t="str">
        <f t="shared" si="0"/>
        <v>NL_LRCOR_GUD_R6_C2</v>
      </c>
      <c r="F17" s="49" t="str">
        <f t="shared" si="0"/>
        <v>NL_LRCOR_GUD_R6_C3</v>
      </c>
      <c r="G17" s="49" t="str">
        <f t="shared" si="0"/>
        <v>NL_LRCOR_GUD_R6_C4</v>
      </c>
      <c r="H17" s="49" t="str">
        <f t="shared" si="0"/>
        <v>NL_LRCOR_GUD_R6_C5</v>
      </c>
      <c r="I17" s="49">
        <v>1</v>
      </c>
      <c r="J17" s="49">
        <v>0</v>
      </c>
      <c r="K17" s="49">
        <v>0</v>
      </c>
      <c r="L17" s="49">
        <v>0</v>
      </c>
      <c r="M17" s="49">
        <v>0</v>
      </c>
      <c r="N17" s="49">
        <v>0</v>
      </c>
      <c r="O17" s="49">
        <v>0</v>
      </c>
      <c r="P17" s="49">
        <v>0</v>
      </c>
      <c r="Q17" s="49">
        <v>0</v>
      </c>
      <c r="R17" s="49">
        <v>0</v>
      </c>
      <c r="S17" s="49">
        <v>0</v>
      </c>
      <c r="T17" s="49">
        <v>0</v>
      </c>
      <c r="U17" s="49">
        <v>0</v>
      </c>
      <c r="V17" s="49">
        <v>0</v>
      </c>
      <c r="W17" s="49">
        <v>0</v>
      </c>
      <c r="X17" s="49">
        <v>0</v>
      </c>
      <c r="Y17" s="49">
        <v>0</v>
      </c>
      <c r="Z17" s="49">
        <v>0</v>
      </c>
      <c r="AA17" s="49">
        <v>0</v>
      </c>
      <c r="AB17" s="49">
        <v>0</v>
      </c>
      <c r="AC17" s="49">
        <v>0</v>
      </c>
    </row>
    <row r="18" spans="2:29" x14ac:dyDescent="0.35">
      <c r="B18" s="49" t="s">
        <v>330</v>
      </c>
      <c r="C18" s="49" t="s">
        <v>389</v>
      </c>
      <c r="D18" s="49" t="str">
        <f t="shared" si="0"/>
        <v>NL_LRCOR_GUD_R7_C1</v>
      </c>
      <c r="E18" s="49" t="str">
        <f t="shared" si="0"/>
        <v>NL_LRCOR_GUD_R7_C2</v>
      </c>
      <c r="F18" s="49" t="str">
        <f t="shared" si="0"/>
        <v>NL_LRCOR_GUD_R7_C3</v>
      </c>
      <c r="G18" s="49" t="str">
        <f t="shared" si="0"/>
        <v>NL_LRCOR_GUD_R7_C4</v>
      </c>
      <c r="H18" s="49" t="str">
        <f t="shared" si="0"/>
        <v>NL_LRCOR_GUD_R7_C5</v>
      </c>
      <c r="I18" s="49" t="str">
        <f t="shared" si="0"/>
        <v>NL_LRCOR_GUD_R7_C6</v>
      </c>
      <c r="J18" s="49">
        <v>1</v>
      </c>
      <c r="K18" s="49">
        <v>0</v>
      </c>
      <c r="L18" s="49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9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</row>
    <row r="19" spans="2:29" x14ac:dyDescent="0.35">
      <c r="B19" s="49" t="s">
        <v>331</v>
      </c>
      <c r="C19" s="49" t="s">
        <v>390</v>
      </c>
      <c r="D19" s="49" t="str">
        <f t="shared" si="0"/>
        <v>NL_LRCOR_GUD_R8_C1</v>
      </c>
      <c r="E19" s="49" t="str">
        <f t="shared" si="0"/>
        <v>NL_LRCOR_GUD_R8_C2</v>
      </c>
      <c r="F19" s="49" t="str">
        <f t="shared" si="0"/>
        <v>NL_LRCOR_GUD_R8_C3</v>
      </c>
      <c r="G19" s="49" t="str">
        <f t="shared" si="0"/>
        <v>NL_LRCOR_GUD_R8_C4</v>
      </c>
      <c r="H19" s="49" t="str">
        <f t="shared" si="0"/>
        <v>NL_LRCOR_GUD_R8_C5</v>
      </c>
      <c r="I19" s="49" t="str">
        <f t="shared" si="0"/>
        <v>NL_LRCOR_GUD_R8_C6</v>
      </c>
      <c r="J19" s="49" t="str">
        <f t="shared" si="0"/>
        <v>NL_LRCOR_GUD_R8_C7</v>
      </c>
      <c r="K19" s="49">
        <v>1</v>
      </c>
      <c r="L19" s="49">
        <v>0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</row>
    <row r="20" spans="2:29" x14ac:dyDescent="0.35">
      <c r="B20" s="49" t="s">
        <v>332</v>
      </c>
      <c r="C20" s="49" t="s">
        <v>391</v>
      </c>
      <c r="D20" s="49" t="str">
        <f t="shared" si="0"/>
        <v>NL_LRCOR_GUD_R9_C1</v>
      </c>
      <c r="E20" s="49" t="str">
        <f t="shared" si="0"/>
        <v>NL_LRCOR_GUD_R9_C2</v>
      </c>
      <c r="F20" s="49" t="str">
        <f t="shared" si="0"/>
        <v>NL_LRCOR_GUD_R9_C3</v>
      </c>
      <c r="G20" s="49" t="str">
        <f t="shared" si="0"/>
        <v>NL_LRCOR_GUD_R9_C4</v>
      </c>
      <c r="H20" s="49" t="str">
        <f t="shared" si="0"/>
        <v>NL_LRCOR_GUD_R9_C5</v>
      </c>
      <c r="I20" s="49" t="str">
        <f t="shared" si="0"/>
        <v>NL_LRCOR_GUD_R9_C6</v>
      </c>
      <c r="J20" s="49" t="str">
        <f t="shared" si="0"/>
        <v>NL_LRCOR_GUD_R9_C7</v>
      </c>
      <c r="K20" s="49" t="str">
        <f>"NL_LRCOR_GUD_" &amp; $C20 &amp; "_" &amp; K$11</f>
        <v>NL_LRCOR_GUD_R9_C8</v>
      </c>
      <c r="L20" s="49">
        <v>1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9">
        <v>0</v>
      </c>
      <c r="W20" s="49">
        <v>0</v>
      </c>
      <c r="X20" s="49">
        <v>0</v>
      </c>
      <c r="Y20" s="49">
        <v>0</v>
      </c>
      <c r="Z20" s="49">
        <v>0</v>
      </c>
      <c r="AA20" s="49">
        <v>0</v>
      </c>
      <c r="AB20" s="49">
        <v>0</v>
      </c>
      <c r="AC20" s="49">
        <v>0</v>
      </c>
    </row>
    <row r="21" spans="2:29" x14ac:dyDescent="0.35">
      <c r="B21" s="49" t="s">
        <v>333</v>
      </c>
      <c r="C21" s="49" t="s">
        <v>392</v>
      </c>
      <c r="D21" s="49" t="str">
        <f t="shared" si="0"/>
        <v>NL_LRCOR_GUD_R10_C1</v>
      </c>
      <c r="E21" s="49" t="str">
        <f t="shared" si="0"/>
        <v>NL_LRCOR_GUD_R10_C2</v>
      </c>
      <c r="F21" s="49" t="str">
        <f t="shared" si="0"/>
        <v>NL_LRCOR_GUD_R10_C3</v>
      </c>
      <c r="G21" s="49" t="str">
        <f t="shared" si="0"/>
        <v>NL_LRCOR_GUD_R10_C4</v>
      </c>
      <c r="H21" s="49" t="str">
        <f t="shared" si="0"/>
        <v>NL_LRCOR_GUD_R10_C5</v>
      </c>
      <c r="I21" s="49" t="str">
        <f t="shared" si="0"/>
        <v>NL_LRCOR_GUD_R10_C6</v>
      </c>
      <c r="J21" s="49" t="str">
        <f t="shared" si="0"/>
        <v>NL_LRCOR_GUD_R10_C7</v>
      </c>
      <c r="K21" s="49" t="str">
        <f>"NL_LRCOR_GUD_" &amp; $C21 &amp; "_" &amp; K$11</f>
        <v>NL_LRCOR_GUD_R10_C8</v>
      </c>
      <c r="L21" s="49" t="str">
        <f>"NL_LRCOR_GUD_" &amp; $C21 &amp; "_" &amp; L$11</f>
        <v>NL_LRCOR_GUD_R10_C9</v>
      </c>
      <c r="M21" s="49">
        <v>1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  <c r="AA21" s="49">
        <v>0</v>
      </c>
      <c r="AB21" s="49">
        <v>0</v>
      </c>
      <c r="AC21" s="49">
        <v>0</v>
      </c>
    </row>
    <row r="22" spans="2:29" x14ac:dyDescent="0.35">
      <c r="B22" s="49" t="s">
        <v>35</v>
      </c>
      <c r="C22" s="49" t="s">
        <v>35</v>
      </c>
      <c r="D22" s="49" t="str">
        <f t="shared" si="0"/>
        <v>NL_LRCOR_GUD_._C1</v>
      </c>
      <c r="E22" s="49" t="str">
        <f t="shared" si="0"/>
        <v>NL_LRCOR_GUD_._C2</v>
      </c>
      <c r="F22" s="49" t="str">
        <f t="shared" si="0"/>
        <v>NL_LRCOR_GUD_._C3</v>
      </c>
      <c r="G22" s="49" t="str">
        <f t="shared" si="0"/>
        <v>NL_LRCOR_GUD_._C4</v>
      </c>
      <c r="H22" s="49" t="str">
        <f t="shared" si="0"/>
        <v>NL_LRCOR_GUD_._C5</v>
      </c>
      <c r="I22" s="49" t="str">
        <f t="shared" si="0"/>
        <v>NL_LRCOR_GUD_._C6</v>
      </c>
      <c r="J22" s="49" t="str">
        <f t="shared" si="0"/>
        <v>NL_LRCOR_GUD_._C7</v>
      </c>
      <c r="K22" s="49" t="str">
        <f>"NL_LRCOR_GUD_" &amp; $C22 &amp; "_" &amp; K$11</f>
        <v>NL_LRCOR_GUD_._C8</v>
      </c>
      <c r="L22" s="49" t="str">
        <f>"NL_LRCOR_GUD_" &amp; $C22 &amp; "_" &amp; L$11</f>
        <v>NL_LRCOR_GUD_._C9</v>
      </c>
      <c r="M22" s="49" t="str">
        <f>"NL_LRCOR_GUD_" &amp; $C22 &amp; "_" &amp; M$11</f>
        <v>NL_LRCOR_GUD_._C10</v>
      </c>
      <c r="N22" s="49">
        <v>1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9">
        <v>0</v>
      </c>
      <c r="W22" s="49">
        <v>0</v>
      </c>
      <c r="X22" s="49">
        <v>0</v>
      </c>
      <c r="Y22" s="49">
        <v>0</v>
      </c>
      <c r="Z22" s="49">
        <v>0</v>
      </c>
      <c r="AA22" s="49">
        <v>0</v>
      </c>
      <c r="AB22" s="49">
        <v>0</v>
      </c>
      <c r="AC22" s="49">
        <v>0</v>
      </c>
    </row>
    <row r="23" spans="2:29" x14ac:dyDescent="0.35">
      <c r="B23" s="49" t="s">
        <v>35</v>
      </c>
      <c r="C23" s="49" t="s">
        <v>35</v>
      </c>
      <c r="D23" s="49" t="str">
        <f t="shared" si="0"/>
        <v>NL_LRCOR_GUD_._C1</v>
      </c>
      <c r="E23" s="49" t="str">
        <f t="shared" si="0"/>
        <v>NL_LRCOR_GUD_._C2</v>
      </c>
      <c r="F23" s="49" t="str">
        <f t="shared" si="0"/>
        <v>NL_LRCOR_GUD_._C3</v>
      </c>
      <c r="G23" s="49" t="str">
        <f t="shared" si="0"/>
        <v>NL_LRCOR_GUD_._C4</v>
      </c>
      <c r="H23" s="49" t="str">
        <f t="shared" si="0"/>
        <v>NL_LRCOR_GUD_._C5</v>
      </c>
      <c r="I23" s="49" t="str">
        <f t="shared" si="0"/>
        <v>NL_LRCOR_GUD_._C6</v>
      </c>
      <c r="J23" s="49" t="str">
        <f t="shared" si="0"/>
        <v>NL_LRCOR_GUD_._C7</v>
      </c>
      <c r="K23" s="49" t="str">
        <f>"NL_LRCOR_GUD_" &amp; $C23 &amp; "_" &amp; K$11</f>
        <v>NL_LRCOR_GUD_._C8</v>
      </c>
      <c r="L23" s="49" t="str">
        <f>"NL_LRCOR_GUD_" &amp; $C23 &amp; "_" &amp; L$11</f>
        <v>NL_LRCOR_GUD_._C9</v>
      </c>
      <c r="M23" s="49" t="str">
        <f>"NL_LRCOR_GUD_" &amp; $C23 &amp; "_" &amp; M$11</f>
        <v>NL_LRCOR_GUD_._C10</v>
      </c>
      <c r="N23" s="49" t="str">
        <f>"NL_LRCOR_GUD_" &amp; $C23 &amp; "_" &amp; N$11</f>
        <v>NL_LRCOR_GUD_._.</v>
      </c>
      <c r="O23" s="49">
        <v>1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49">
        <v>0</v>
      </c>
      <c r="V23" s="49">
        <v>0</v>
      </c>
      <c r="W23" s="49">
        <v>0</v>
      </c>
      <c r="X23" s="49">
        <v>0</v>
      </c>
      <c r="Y23" s="49">
        <v>0</v>
      </c>
      <c r="Z23" s="49">
        <v>0</v>
      </c>
      <c r="AA23" s="49">
        <v>0</v>
      </c>
      <c r="AB23" s="49">
        <v>0</v>
      </c>
      <c r="AC23" s="49">
        <v>0</v>
      </c>
    </row>
    <row r="24" spans="2:29" x14ac:dyDescent="0.35">
      <c r="B24" s="49" t="s">
        <v>505</v>
      </c>
      <c r="C24" s="49" t="s">
        <v>506</v>
      </c>
      <c r="D24" s="49" t="str">
        <f t="shared" si="0"/>
        <v>NL_LRCOR_GUD_RXX_C1</v>
      </c>
      <c r="E24" s="49" t="str">
        <f t="shared" si="0"/>
        <v>NL_LRCOR_GUD_RXX_C2</v>
      </c>
      <c r="F24" s="49" t="str">
        <f t="shared" si="0"/>
        <v>NL_LRCOR_GUD_RXX_C3</v>
      </c>
      <c r="G24" s="49" t="str">
        <f t="shared" si="0"/>
        <v>NL_LRCOR_GUD_RXX_C4</v>
      </c>
      <c r="H24" s="49" t="str">
        <f t="shared" si="0"/>
        <v>NL_LRCOR_GUD_RXX_C5</v>
      </c>
      <c r="I24" s="49" t="str">
        <f t="shared" si="0"/>
        <v>NL_LRCOR_GUD_RXX_C6</v>
      </c>
      <c r="J24" s="49" t="str">
        <f t="shared" si="0"/>
        <v>NL_LRCOR_GUD_RXX_C7</v>
      </c>
      <c r="K24" s="49" t="str">
        <f>"NL_LRCOR_GUD_" &amp; $C24 &amp; "_" &amp; K$11</f>
        <v>NL_LRCOR_GUD_RXX_C8</v>
      </c>
      <c r="L24" s="49" t="str">
        <f>"NL_LRCOR_GUD_" &amp; $C24 &amp; "_" &amp; L$11</f>
        <v>NL_LRCOR_GUD_RXX_C9</v>
      </c>
      <c r="M24" s="49" t="str">
        <f>"NL_LRCOR_GUD_" &amp; $C24 &amp; "_" &amp; M$11</f>
        <v>NL_LRCOR_GUD_RXX_C10</v>
      </c>
      <c r="N24" s="49" t="str">
        <f>"NL_LRCOR_GUD_" &amp; $C24 &amp; "_" &amp; N$11</f>
        <v>NL_LRCOR_GUD_RXX_.</v>
      </c>
      <c r="O24" s="49" t="str">
        <f>"NL_LRCOR_GUD_" &amp; $C24 &amp; "_" &amp; O$11</f>
        <v>NL_LRCOR_GUD_RXX_.</v>
      </c>
      <c r="P24" s="49">
        <v>1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49">
        <v>0</v>
      </c>
      <c r="X24" s="49">
        <v>0</v>
      </c>
      <c r="Y24" s="49">
        <v>0</v>
      </c>
      <c r="Z24" s="49">
        <v>0</v>
      </c>
      <c r="AA24" s="49">
        <v>0</v>
      </c>
      <c r="AB24" s="49">
        <v>0</v>
      </c>
      <c r="AC24" s="49">
        <v>0</v>
      </c>
    </row>
    <row r="25" spans="2:29" x14ac:dyDescent="0.35">
      <c r="B25" s="49" t="s">
        <v>314</v>
      </c>
      <c r="C25" s="49" t="s">
        <v>383</v>
      </c>
      <c r="D25" s="49" t="str">
        <f t="shared" ref="D25:P37" si="1">"NL_LRPCOR_GUD_" &amp; $C25 &amp; "_" &amp; D$11</f>
        <v>NL_LRPCOR_GUD_R1_C1</v>
      </c>
      <c r="E25" s="49" t="str">
        <f t="shared" si="1"/>
        <v>NL_LRPCOR_GUD_R1_C2</v>
      </c>
      <c r="F25" s="49" t="str">
        <f t="shared" si="1"/>
        <v>NL_LRPCOR_GUD_R1_C3</v>
      </c>
      <c r="G25" s="49" t="str">
        <f t="shared" si="1"/>
        <v>NL_LRPCOR_GUD_R1_C4</v>
      </c>
      <c r="H25" s="49" t="str">
        <f t="shared" si="1"/>
        <v>NL_LRPCOR_GUD_R1_C5</v>
      </c>
      <c r="I25" s="49" t="str">
        <f t="shared" si="1"/>
        <v>NL_LRPCOR_GUD_R1_C6</v>
      </c>
      <c r="J25" s="49" t="str">
        <f t="shared" si="1"/>
        <v>NL_LRPCOR_GUD_R1_C7</v>
      </c>
      <c r="K25" s="49" t="str">
        <f t="shared" si="1"/>
        <v>NL_LRPCOR_GUD_R1_C8</v>
      </c>
      <c r="L25" s="49" t="str">
        <f t="shared" si="1"/>
        <v>NL_LRPCOR_GUD_R1_C9</v>
      </c>
      <c r="M25" s="49" t="str">
        <f t="shared" si="1"/>
        <v>NL_LRPCOR_GUD_R1_C10</v>
      </c>
      <c r="N25" s="49" t="str">
        <f t="shared" si="1"/>
        <v>NL_LRPCOR_GUD_R1_.</v>
      </c>
      <c r="O25" s="49" t="str">
        <f t="shared" si="1"/>
        <v>NL_LRPCOR_GUD_R1_.</v>
      </c>
      <c r="P25" s="49" t="str">
        <f t="shared" si="1"/>
        <v>NL_LRPCOR_GUD_R1_CXX</v>
      </c>
      <c r="Q25" s="49">
        <v>1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</row>
    <row r="26" spans="2:29" x14ac:dyDescent="0.35">
      <c r="B26" s="49" t="s">
        <v>315</v>
      </c>
      <c r="C26" s="49" t="s">
        <v>384</v>
      </c>
      <c r="D26" s="49" t="str">
        <f t="shared" si="1"/>
        <v>NL_LRPCOR_GUD_R2_C1</v>
      </c>
      <c r="E26" s="49" t="str">
        <f t="shared" si="1"/>
        <v>NL_LRPCOR_GUD_R2_C2</v>
      </c>
      <c r="F26" s="49" t="str">
        <f t="shared" si="1"/>
        <v>NL_LRPCOR_GUD_R2_C3</v>
      </c>
      <c r="G26" s="49" t="str">
        <f t="shared" si="1"/>
        <v>NL_LRPCOR_GUD_R2_C4</v>
      </c>
      <c r="H26" s="49" t="str">
        <f t="shared" si="1"/>
        <v>NL_LRPCOR_GUD_R2_C5</v>
      </c>
      <c r="I26" s="49" t="str">
        <f t="shared" si="1"/>
        <v>NL_LRPCOR_GUD_R2_C6</v>
      </c>
      <c r="J26" s="49" t="str">
        <f t="shared" si="1"/>
        <v>NL_LRPCOR_GUD_R2_C7</v>
      </c>
      <c r="K26" s="49" t="str">
        <f t="shared" si="1"/>
        <v>NL_LRPCOR_GUD_R2_C8</v>
      </c>
      <c r="L26" s="49" t="str">
        <f t="shared" si="1"/>
        <v>NL_LRPCOR_GUD_R2_C9</v>
      </c>
      <c r="M26" s="49" t="str">
        <f t="shared" si="1"/>
        <v>NL_LRPCOR_GUD_R2_C10</v>
      </c>
      <c r="N26" s="49" t="str">
        <f t="shared" si="1"/>
        <v>NL_LRPCOR_GUD_R2_.</v>
      </c>
      <c r="O26" s="49" t="str">
        <f t="shared" si="1"/>
        <v>NL_LRPCOR_GUD_R2_.</v>
      </c>
      <c r="P26" s="49" t="str">
        <f t="shared" si="1"/>
        <v>NL_LRPCOR_GUD_R2_CXX</v>
      </c>
      <c r="Q26" s="49" t="str">
        <f>"NL_LPCOR_GUD_" &amp; $C26 &amp; "_" &amp; Q$11</f>
        <v>NL_LPCOR_GUD_R2_C1</v>
      </c>
      <c r="R26" s="49">
        <v>1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</row>
    <row r="27" spans="2:29" x14ac:dyDescent="0.35">
      <c r="B27" s="49" t="s">
        <v>316</v>
      </c>
      <c r="C27" s="49" t="s">
        <v>385</v>
      </c>
      <c r="D27" s="49" t="str">
        <f t="shared" si="1"/>
        <v>NL_LRPCOR_GUD_R3_C1</v>
      </c>
      <c r="E27" s="49" t="str">
        <f t="shared" si="1"/>
        <v>NL_LRPCOR_GUD_R3_C2</v>
      </c>
      <c r="F27" s="49" t="str">
        <f t="shared" si="1"/>
        <v>NL_LRPCOR_GUD_R3_C3</v>
      </c>
      <c r="G27" s="49" t="str">
        <f t="shared" si="1"/>
        <v>NL_LRPCOR_GUD_R3_C4</v>
      </c>
      <c r="H27" s="49" t="str">
        <f t="shared" si="1"/>
        <v>NL_LRPCOR_GUD_R3_C5</v>
      </c>
      <c r="I27" s="49" t="str">
        <f t="shared" si="1"/>
        <v>NL_LRPCOR_GUD_R3_C6</v>
      </c>
      <c r="J27" s="49" t="str">
        <f t="shared" si="1"/>
        <v>NL_LRPCOR_GUD_R3_C7</v>
      </c>
      <c r="K27" s="49" t="str">
        <f t="shared" si="1"/>
        <v>NL_LRPCOR_GUD_R3_C8</v>
      </c>
      <c r="L27" s="49" t="str">
        <f t="shared" si="1"/>
        <v>NL_LRPCOR_GUD_R3_C9</v>
      </c>
      <c r="M27" s="49" t="str">
        <f t="shared" si="1"/>
        <v>NL_LRPCOR_GUD_R3_C10</v>
      </c>
      <c r="N27" s="49" t="str">
        <f t="shared" si="1"/>
        <v>NL_LRPCOR_GUD_R3_.</v>
      </c>
      <c r="O27" s="49" t="str">
        <f t="shared" si="1"/>
        <v>NL_LRPCOR_GUD_R3_.</v>
      </c>
      <c r="P27" s="49" t="str">
        <f t="shared" si="1"/>
        <v>NL_LRPCOR_GUD_R3_CXX</v>
      </c>
      <c r="Q27" s="49" t="str">
        <f t="shared" ref="Q27:AB37" si="2">"NL_LPCOR_GUD_" &amp; $C27 &amp; "_" &amp; Q$11</f>
        <v>NL_LPCOR_GUD_R3_C1</v>
      </c>
      <c r="R27" s="49" t="str">
        <f t="shared" si="2"/>
        <v>NL_LPCOR_GUD_R3_C2</v>
      </c>
      <c r="S27" s="49">
        <v>1</v>
      </c>
      <c r="T27" s="49">
        <v>0</v>
      </c>
      <c r="U27" s="49">
        <v>0</v>
      </c>
      <c r="V27" s="49">
        <v>0</v>
      </c>
      <c r="W27" s="49">
        <v>0</v>
      </c>
      <c r="X27" s="49">
        <v>0</v>
      </c>
      <c r="Y27" s="49">
        <v>0</v>
      </c>
      <c r="Z27" s="49">
        <v>0</v>
      </c>
      <c r="AA27" s="49">
        <v>0</v>
      </c>
      <c r="AB27" s="49">
        <v>0</v>
      </c>
      <c r="AC27" s="49">
        <v>0</v>
      </c>
    </row>
    <row r="28" spans="2:29" x14ac:dyDescent="0.35">
      <c r="B28" s="49" t="s">
        <v>317</v>
      </c>
      <c r="C28" s="49" t="s">
        <v>386</v>
      </c>
      <c r="D28" s="49" t="str">
        <f t="shared" si="1"/>
        <v>NL_LRPCOR_GUD_R4_C1</v>
      </c>
      <c r="E28" s="49" t="str">
        <f t="shared" si="1"/>
        <v>NL_LRPCOR_GUD_R4_C2</v>
      </c>
      <c r="F28" s="49" t="str">
        <f t="shared" si="1"/>
        <v>NL_LRPCOR_GUD_R4_C3</v>
      </c>
      <c r="G28" s="49" t="str">
        <f t="shared" si="1"/>
        <v>NL_LRPCOR_GUD_R4_C4</v>
      </c>
      <c r="H28" s="49" t="str">
        <f t="shared" si="1"/>
        <v>NL_LRPCOR_GUD_R4_C5</v>
      </c>
      <c r="I28" s="49" t="str">
        <f t="shared" si="1"/>
        <v>NL_LRPCOR_GUD_R4_C6</v>
      </c>
      <c r="J28" s="49" t="str">
        <f t="shared" si="1"/>
        <v>NL_LRPCOR_GUD_R4_C7</v>
      </c>
      <c r="K28" s="49" t="str">
        <f t="shared" si="1"/>
        <v>NL_LRPCOR_GUD_R4_C8</v>
      </c>
      <c r="L28" s="49" t="str">
        <f t="shared" si="1"/>
        <v>NL_LRPCOR_GUD_R4_C9</v>
      </c>
      <c r="M28" s="49" t="str">
        <f t="shared" si="1"/>
        <v>NL_LRPCOR_GUD_R4_C10</v>
      </c>
      <c r="N28" s="49" t="str">
        <f t="shared" si="1"/>
        <v>NL_LRPCOR_GUD_R4_.</v>
      </c>
      <c r="O28" s="49" t="str">
        <f t="shared" si="1"/>
        <v>NL_LRPCOR_GUD_R4_.</v>
      </c>
      <c r="P28" s="49" t="str">
        <f t="shared" si="1"/>
        <v>NL_LRPCOR_GUD_R4_CXX</v>
      </c>
      <c r="Q28" s="49" t="str">
        <f t="shared" si="2"/>
        <v>NL_LPCOR_GUD_R4_C1</v>
      </c>
      <c r="R28" s="49" t="str">
        <f t="shared" si="2"/>
        <v>NL_LPCOR_GUD_R4_C2</v>
      </c>
      <c r="S28" s="49" t="str">
        <f t="shared" si="2"/>
        <v>NL_LPCOR_GUD_R4_C3</v>
      </c>
      <c r="T28" s="49">
        <v>1</v>
      </c>
      <c r="U28" s="49">
        <v>0</v>
      </c>
      <c r="V28" s="49">
        <v>0</v>
      </c>
      <c r="W28" s="49">
        <v>0</v>
      </c>
      <c r="X28" s="49">
        <v>0</v>
      </c>
      <c r="Y28" s="49">
        <v>0</v>
      </c>
      <c r="Z28" s="49">
        <v>0</v>
      </c>
      <c r="AA28" s="49">
        <v>0</v>
      </c>
      <c r="AB28" s="49">
        <v>0</v>
      </c>
      <c r="AC28" s="49">
        <v>0</v>
      </c>
    </row>
    <row r="29" spans="2:29" x14ac:dyDescent="0.35">
      <c r="B29" s="49" t="s">
        <v>318</v>
      </c>
      <c r="C29" s="49" t="s">
        <v>387</v>
      </c>
      <c r="D29" s="49" t="str">
        <f t="shared" si="1"/>
        <v>NL_LRPCOR_GUD_R5_C1</v>
      </c>
      <c r="E29" s="49" t="str">
        <f t="shared" si="1"/>
        <v>NL_LRPCOR_GUD_R5_C2</v>
      </c>
      <c r="F29" s="49" t="str">
        <f t="shared" si="1"/>
        <v>NL_LRPCOR_GUD_R5_C3</v>
      </c>
      <c r="G29" s="49" t="str">
        <f t="shared" si="1"/>
        <v>NL_LRPCOR_GUD_R5_C4</v>
      </c>
      <c r="H29" s="49" t="str">
        <f t="shared" si="1"/>
        <v>NL_LRPCOR_GUD_R5_C5</v>
      </c>
      <c r="I29" s="49" t="str">
        <f t="shared" si="1"/>
        <v>NL_LRPCOR_GUD_R5_C6</v>
      </c>
      <c r="J29" s="49" t="str">
        <f t="shared" si="1"/>
        <v>NL_LRPCOR_GUD_R5_C7</v>
      </c>
      <c r="K29" s="49" t="str">
        <f t="shared" si="1"/>
        <v>NL_LRPCOR_GUD_R5_C8</v>
      </c>
      <c r="L29" s="49" t="str">
        <f t="shared" si="1"/>
        <v>NL_LRPCOR_GUD_R5_C9</v>
      </c>
      <c r="M29" s="49" t="str">
        <f t="shared" si="1"/>
        <v>NL_LRPCOR_GUD_R5_C10</v>
      </c>
      <c r="N29" s="49" t="str">
        <f t="shared" si="1"/>
        <v>NL_LRPCOR_GUD_R5_.</v>
      </c>
      <c r="O29" s="49" t="str">
        <f t="shared" si="1"/>
        <v>NL_LRPCOR_GUD_R5_.</v>
      </c>
      <c r="P29" s="49" t="str">
        <f t="shared" si="1"/>
        <v>NL_LRPCOR_GUD_R5_CXX</v>
      </c>
      <c r="Q29" s="49" t="str">
        <f t="shared" si="2"/>
        <v>NL_LPCOR_GUD_R5_C1</v>
      </c>
      <c r="R29" s="49" t="str">
        <f t="shared" si="2"/>
        <v>NL_LPCOR_GUD_R5_C2</v>
      </c>
      <c r="S29" s="49" t="str">
        <f t="shared" si="2"/>
        <v>NL_LPCOR_GUD_R5_C3</v>
      </c>
      <c r="T29" s="49" t="str">
        <f t="shared" si="2"/>
        <v>NL_LPCOR_GUD_R5_C4</v>
      </c>
      <c r="U29" s="49">
        <v>1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</row>
    <row r="30" spans="2:29" x14ac:dyDescent="0.35">
      <c r="B30" s="49" t="s">
        <v>319</v>
      </c>
      <c r="C30" s="49" t="s">
        <v>388</v>
      </c>
      <c r="D30" s="49" t="str">
        <f t="shared" si="1"/>
        <v>NL_LRPCOR_GUD_R6_C1</v>
      </c>
      <c r="E30" s="49" t="str">
        <f t="shared" si="1"/>
        <v>NL_LRPCOR_GUD_R6_C2</v>
      </c>
      <c r="F30" s="49" t="str">
        <f t="shared" si="1"/>
        <v>NL_LRPCOR_GUD_R6_C3</v>
      </c>
      <c r="G30" s="49" t="str">
        <f t="shared" si="1"/>
        <v>NL_LRPCOR_GUD_R6_C4</v>
      </c>
      <c r="H30" s="49" t="str">
        <f t="shared" si="1"/>
        <v>NL_LRPCOR_GUD_R6_C5</v>
      </c>
      <c r="I30" s="49" t="str">
        <f t="shared" si="1"/>
        <v>NL_LRPCOR_GUD_R6_C6</v>
      </c>
      <c r="J30" s="49" t="str">
        <f t="shared" si="1"/>
        <v>NL_LRPCOR_GUD_R6_C7</v>
      </c>
      <c r="K30" s="49" t="str">
        <f t="shared" si="1"/>
        <v>NL_LRPCOR_GUD_R6_C8</v>
      </c>
      <c r="L30" s="49" t="str">
        <f t="shared" si="1"/>
        <v>NL_LRPCOR_GUD_R6_C9</v>
      </c>
      <c r="M30" s="49" t="str">
        <f t="shared" si="1"/>
        <v>NL_LRPCOR_GUD_R6_C10</v>
      </c>
      <c r="N30" s="49" t="str">
        <f t="shared" si="1"/>
        <v>NL_LRPCOR_GUD_R6_.</v>
      </c>
      <c r="O30" s="49" t="str">
        <f t="shared" si="1"/>
        <v>NL_LRPCOR_GUD_R6_.</v>
      </c>
      <c r="P30" s="49" t="str">
        <f t="shared" si="1"/>
        <v>NL_LRPCOR_GUD_R6_CXX</v>
      </c>
      <c r="Q30" s="49" t="str">
        <f t="shared" si="2"/>
        <v>NL_LPCOR_GUD_R6_C1</v>
      </c>
      <c r="R30" s="49" t="str">
        <f t="shared" si="2"/>
        <v>NL_LPCOR_GUD_R6_C2</v>
      </c>
      <c r="S30" s="49" t="str">
        <f t="shared" si="2"/>
        <v>NL_LPCOR_GUD_R6_C3</v>
      </c>
      <c r="T30" s="49" t="str">
        <f t="shared" si="2"/>
        <v>NL_LPCOR_GUD_R6_C4</v>
      </c>
      <c r="U30" s="49" t="str">
        <f t="shared" si="2"/>
        <v>NL_LPCOR_GUD_R6_C5</v>
      </c>
      <c r="V30" s="49">
        <v>1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</row>
    <row r="31" spans="2:29" x14ac:dyDescent="0.35">
      <c r="B31" s="49" t="s">
        <v>320</v>
      </c>
      <c r="C31" s="49" t="s">
        <v>389</v>
      </c>
      <c r="D31" s="49" t="str">
        <f t="shared" si="1"/>
        <v>NL_LRPCOR_GUD_R7_C1</v>
      </c>
      <c r="E31" s="49" t="str">
        <f t="shared" si="1"/>
        <v>NL_LRPCOR_GUD_R7_C2</v>
      </c>
      <c r="F31" s="49" t="str">
        <f t="shared" si="1"/>
        <v>NL_LRPCOR_GUD_R7_C3</v>
      </c>
      <c r="G31" s="49" t="str">
        <f t="shared" si="1"/>
        <v>NL_LRPCOR_GUD_R7_C4</v>
      </c>
      <c r="H31" s="49" t="str">
        <f t="shared" si="1"/>
        <v>NL_LRPCOR_GUD_R7_C5</v>
      </c>
      <c r="I31" s="49" t="str">
        <f t="shared" si="1"/>
        <v>NL_LRPCOR_GUD_R7_C6</v>
      </c>
      <c r="J31" s="49" t="str">
        <f t="shared" si="1"/>
        <v>NL_LRPCOR_GUD_R7_C7</v>
      </c>
      <c r="K31" s="49" t="str">
        <f t="shared" si="1"/>
        <v>NL_LRPCOR_GUD_R7_C8</v>
      </c>
      <c r="L31" s="49" t="str">
        <f t="shared" si="1"/>
        <v>NL_LRPCOR_GUD_R7_C9</v>
      </c>
      <c r="M31" s="49" t="str">
        <f t="shared" si="1"/>
        <v>NL_LRPCOR_GUD_R7_C10</v>
      </c>
      <c r="N31" s="49" t="str">
        <f t="shared" si="1"/>
        <v>NL_LRPCOR_GUD_R7_.</v>
      </c>
      <c r="O31" s="49" t="str">
        <f t="shared" si="1"/>
        <v>NL_LRPCOR_GUD_R7_.</v>
      </c>
      <c r="P31" s="49" t="str">
        <f t="shared" si="1"/>
        <v>NL_LRPCOR_GUD_R7_CXX</v>
      </c>
      <c r="Q31" s="49" t="str">
        <f t="shared" si="2"/>
        <v>NL_LPCOR_GUD_R7_C1</v>
      </c>
      <c r="R31" s="49" t="str">
        <f t="shared" si="2"/>
        <v>NL_LPCOR_GUD_R7_C2</v>
      </c>
      <c r="S31" s="49" t="str">
        <f t="shared" si="2"/>
        <v>NL_LPCOR_GUD_R7_C3</v>
      </c>
      <c r="T31" s="49" t="str">
        <f t="shared" si="2"/>
        <v>NL_LPCOR_GUD_R7_C4</v>
      </c>
      <c r="U31" s="49" t="str">
        <f t="shared" si="2"/>
        <v>NL_LPCOR_GUD_R7_C5</v>
      </c>
      <c r="V31" s="49" t="str">
        <f t="shared" si="2"/>
        <v>NL_LPCOR_GUD_R7_C6</v>
      </c>
      <c r="W31" s="49">
        <v>1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</row>
    <row r="32" spans="2:29" x14ac:dyDescent="0.35">
      <c r="B32" s="49" t="s">
        <v>321</v>
      </c>
      <c r="C32" s="49" t="s">
        <v>390</v>
      </c>
      <c r="D32" s="49" t="str">
        <f t="shared" si="1"/>
        <v>NL_LRPCOR_GUD_R8_C1</v>
      </c>
      <c r="E32" s="49" t="str">
        <f t="shared" si="1"/>
        <v>NL_LRPCOR_GUD_R8_C2</v>
      </c>
      <c r="F32" s="49" t="str">
        <f t="shared" si="1"/>
        <v>NL_LRPCOR_GUD_R8_C3</v>
      </c>
      <c r="G32" s="49" t="str">
        <f t="shared" si="1"/>
        <v>NL_LRPCOR_GUD_R8_C4</v>
      </c>
      <c r="H32" s="49" t="str">
        <f t="shared" si="1"/>
        <v>NL_LRPCOR_GUD_R8_C5</v>
      </c>
      <c r="I32" s="49" t="str">
        <f t="shared" si="1"/>
        <v>NL_LRPCOR_GUD_R8_C6</v>
      </c>
      <c r="J32" s="49" t="str">
        <f t="shared" si="1"/>
        <v>NL_LRPCOR_GUD_R8_C7</v>
      </c>
      <c r="K32" s="49" t="str">
        <f t="shared" si="1"/>
        <v>NL_LRPCOR_GUD_R8_C8</v>
      </c>
      <c r="L32" s="49" t="str">
        <f t="shared" si="1"/>
        <v>NL_LRPCOR_GUD_R8_C9</v>
      </c>
      <c r="M32" s="49" t="str">
        <f t="shared" si="1"/>
        <v>NL_LRPCOR_GUD_R8_C10</v>
      </c>
      <c r="N32" s="49" t="str">
        <f t="shared" si="1"/>
        <v>NL_LRPCOR_GUD_R8_.</v>
      </c>
      <c r="O32" s="49" t="str">
        <f t="shared" si="1"/>
        <v>NL_LRPCOR_GUD_R8_.</v>
      </c>
      <c r="P32" s="49" t="str">
        <f t="shared" si="1"/>
        <v>NL_LRPCOR_GUD_R8_CXX</v>
      </c>
      <c r="Q32" s="49" t="str">
        <f t="shared" si="2"/>
        <v>NL_LPCOR_GUD_R8_C1</v>
      </c>
      <c r="R32" s="49" t="str">
        <f t="shared" si="2"/>
        <v>NL_LPCOR_GUD_R8_C2</v>
      </c>
      <c r="S32" s="49" t="str">
        <f t="shared" si="2"/>
        <v>NL_LPCOR_GUD_R8_C3</v>
      </c>
      <c r="T32" s="49" t="str">
        <f t="shared" si="2"/>
        <v>NL_LPCOR_GUD_R8_C4</v>
      </c>
      <c r="U32" s="49" t="str">
        <f t="shared" si="2"/>
        <v>NL_LPCOR_GUD_R8_C5</v>
      </c>
      <c r="V32" s="49" t="str">
        <f t="shared" si="2"/>
        <v>NL_LPCOR_GUD_R8_C6</v>
      </c>
      <c r="W32" s="49" t="str">
        <f t="shared" si="2"/>
        <v>NL_LPCOR_GUD_R8_C7</v>
      </c>
      <c r="X32" s="49">
        <v>1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</row>
    <row r="33" spans="2:29" x14ac:dyDescent="0.35">
      <c r="B33" s="49" t="s">
        <v>322</v>
      </c>
      <c r="C33" s="49" t="s">
        <v>391</v>
      </c>
      <c r="D33" s="49" t="str">
        <f t="shared" si="1"/>
        <v>NL_LRPCOR_GUD_R9_C1</v>
      </c>
      <c r="E33" s="49" t="str">
        <f t="shared" si="1"/>
        <v>NL_LRPCOR_GUD_R9_C2</v>
      </c>
      <c r="F33" s="49" t="str">
        <f t="shared" si="1"/>
        <v>NL_LRPCOR_GUD_R9_C3</v>
      </c>
      <c r="G33" s="49" t="str">
        <f t="shared" si="1"/>
        <v>NL_LRPCOR_GUD_R9_C4</v>
      </c>
      <c r="H33" s="49" t="str">
        <f t="shared" si="1"/>
        <v>NL_LRPCOR_GUD_R9_C5</v>
      </c>
      <c r="I33" s="49" t="str">
        <f t="shared" si="1"/>
        <v>NL_LRPCOR_GUD_R9_C6</v>
      </c>
      <c r="J33" s="49" t="str">
        <f t="shared" si="1"/>
        <v>NL_LRPCOR_GUD_R9_C7</v>
      </c>
      <c r="K33" s="49" t="str">
        <f t="shared" si="1"/>
        <v>NL_LRPCOR_GUD_R9_C8</v>
      </c>
      <c r="L33" s="49" t="str">
        <f t="shared" si="1"/>
        <v>NL_LRPCOR_GUD_R9_C9</v>
      </c>
      <c r="M33" s="49" t="str">
        <f t="shared" si="1"/>
        <v>NL_LRPCOR_GUD_R9_C10</v>
      </c>
      <c r="N33" s="49" t="str">
        <f t="shared" si="1"/>
        <v>NL_LRPCOR_GUD_R9_.</v>
      </c>
      <c r="O33" s="49" t="str">
        <f t="shared" si="1"/>
        <v>NL_LRPCOR_GUD_R9_.</v>
      </c>
      <c r="P33" s="49" t="str">
        <f t="shared" si="1"/>
        <v>NL_LRPCOR_GUD_R9_CXX</v>
      </c>
      <c r="Q33" s="49" t="str">
        <f t="shared" si="2"/>
        <v>NL_LPCOR_GUD_R9_C1</v>
      </c>
      <c r="R33" s="49" t="str">
        <f t="shared" si="2"/>
        <v>NL_LPCOR_GUD_R9_C2</v>
      </c>
      <c r="S33" s="49" t="str">
        <f t="shared" si="2"/>
        <v>NL_LPCOR_GUD_R9_C3</v>
      </c>
      <c r="T33" s="49" t="str">
        <f t="shared" si="2"/>
        <v>NL_LPCOR_GUD_R9_C4</v>
      </c>
      <c r="U33" s="49" t="str">
        <f t="shared" si="2"/>
        <v>NL_LPCOR_GUD_R9_C5</v>
      </c>
      <c r="V33" s="49" t="str">
        <f t="shared" si="2"/>
        <v>NL_LPCOR_GUD_R9_C6</v>
      </c>
      <c r="W33" s="49" t="str">
        <f t="shared" si="2"/>
        <v>NL_LPCOR_GUD_R9_C7</v>
      </c>
      <c r="X33" s="49" t="str">
        <f t="shared" si="2"/>
        <v>NL_LPCOR_GUD_R9_C8</v>
      </c>
      <c r="Y33" s="49">
        <v>1</v>
      </c>
      <c r="Z33" s="49">
        <v>0</v>
      </c>
      <c r="AA33" s="49">
        <v>0</v>
      </c>
      <c r="AB33" s="49">
        <v>0</v>
      </c>
      <c r="AC33" s="49">
        <v>0</v>
      </c>
    </row>
    <row r="34" spans="2:29" x14ac:dyDescent="0.35">
      <c r="B34" s="49" t="s">
        <v>323</v>
      </c>
      <c r="C34" s="49" t="s">
        <v>392</v>
      </c>
      <c r="D34" s="49" t="str">
        <f t="shared" si="1"/>
        <v>NL_LRPCOR_GUD_R10_C1</v>
      </c>
      <c r="E34" s="49" t="str">
        <f t="shared" si="1"/>
        <v>NL_LRPCOR_GUD_R10_C2</v>
      </c>
      <c r="F34" s="49" t="str">
        <f t="shared" si="1"/>
        <v>NL_LRPCOR_GUD_R10_C3</v>
      </c>
      <c r="G34" s="49" t="str">
        <f t="shared" si="1"/>
        <v>NL_LRPCOR_GUD_R10_C4</v>
      </c>
      <c r="H34" s="49" t="str">
        <f t="shared" si="1"/>
        <v>NL_LRPCOR_GUD_R10_C5</v>
      </c>
      <c r="I34" s="49" t="str">
        <f t="shared" si="1"/>
        <v>NL_LRPCOR_GUD_R10_C6</v>
      </c>
      <c r="J34" s="49" t="str">
        <f t="shared" si="1"/>
        <v>NL_LRPCOR_GUD_R10_C7</v>
      </c>
      <c r="K34" s="49" t="str">
        <f t="shared" si="1"/>
        <v>NL_LRPCOR_GUD_R10_C8</v>
      </c>
      <c r="L34" s="49" t="str">
        <f t="shared" si="1"/>
        <v>NL_LRPCOR_GUD_R10_C9</v>
      </c>
      <c r="M34" s="49" t="str">
        <f t="shared" si="1"/>
        <v>NL_LRPCOR_GUD_R10_C10</v>
      </c>
      <c r="N34" s="49" t="str">
        <f t="shared" si="1"/>
        <v>NL_LRPCOR_GUD_R10_.</v>
      </c>
      <c r="O34" s="49" t="str">
        <f t="shared" si="1"/>
        <v>NL_LRPCOR_GUD_R10_.</v>
      </c>
      <c r="P34" s="49" t="str">
        <f t="shared" si="1"/>
        <v>NL_LRPCOR_GUD_R10_CXX</v>
      </c>
      <c r="Q34" s="49" t="str">
        <f t="shared" si="2"/>
        <v>NL_LPCOR_GUD_R10_C1</v>
      </c>
      <c r="R34" s="49" t="str">
        <f t="shared" si="2"/>
        <v>NL_LPCOR_GUD_R10_C2</v>
      </c>
      <c r="S34" s="49" t="str">
        <f t="shared" si="2"/>
        <v>NL_LPCOR_GUD_R10_C3</v>
      </c>
      <c r="T34" s="49" t="str">
        <f t="shared" si="2"/>
        <v>NL_LPCOR_GUD_R10_C4</v>
      </c>
      <c r="U34" s="49" t="str">
        <f t="shared" si="2"/>
        <v>NL_LPCOR_GUD_R10_C5</v>
      </c>
      <c r="V34" s="49" t="str">
        <f t="shared" si="2"/>
        <v>NL_LPCOR_GUD_R10_C6</v>
      </c>
      <c r="W34" s="49" t="str">
        <f t="shared" si="2"/>
        <v>NL_LPCOR_GUD_R10_C7</v>
      </c>
      <c r="X34" s="49" t="str">
        <f t="shared" si="2"/>
        <v>NL_LPCOR_GUD_R10_C8</v>
      </c>
      <c r="Y34" s="49" t="str">
        <f t="shared" si="2"/>
        <v>NL_LPCOR_GUD_R10_C9</v>
      </c>
      <c r="Z34" s="49">
        <v>1</v>
      </c>
      <c r="AA34" s="49">
        <v>0</v>
      </c>
      <c r="AB34" s="49">
        <v>0</v>
      </c>
      <c r="AC34" s="49">
        <v>0</v>
      </c>
    </row>
    <row r="35" spans="2:29" x14ac:dyDescent="0.35">
      <c r="B35" s="49" t="s">
        <v>35</v>
      </c>
      <c r="C35" s="49" t="s">
        <v>35</v>
      </c>
      <c r="D35" s="49" t="str">
        <f t="shared" si="1"/>
        <v>NL_LRPCOR_GUD_._C1</v>
      </c>
      <c r="E35" s="49" t="str">
        <f t="shared" si="1"/>
        <v>NL_LRPCOR_GUD_._C2</v>
      </c>
      <c r="F35" s="49" t="str">
        <f t="shared" si="1"/>
        <v>NL_LRPCOR_GUD_._C3</v>
      </c>
      <c r="G35" s="49" t="str">
        <f t="shared" si="1"/>
        <v>NL_LRPCOR_GUD_._C4</v>
      </c>
      <c r="H35" s="49" t="str">
        <f t="shared" si="1"/>
        <v>NL_LRPCOR_GUD_._C5</v>
      </c>
      <c r="I35" s="49" t="str">
        <f t="shared" si="1"/>
        <v>NL_LRPCOR_GUD_._C6</v>
      </c>
      <c r="J35" s="49" t="str">
        <f t="shared" si="1"/>
        <v>NL_LRPCOR_GUD_._C7</v>
      </c>
      <c r="K35" s="49" t="str">
        <f t="shared" si="1"/>
        <v>NL_LRPCOR_GUD_._C8</v>
      </c>
      <c r="L35" s="49" t="str">
        <f t="shared" si="1"/>
        <v>NL_LRPCOR_GUD_._C9</v>
      </c>
      <c r="M35" s="49" t="str">
        <f t="shared" si="1"/>
        <v>NL_LRPCOR_GUD_._C10</v>
      </c>
      <c r="N35" s="49" t="str">
        <f t="shared" si="1"/>
        <v>NL_LRPCOR_GUD_._.</v>
      </c>
      <c r="O35" s="49" t="str">
        <f t="shared" si="1"/>
        <v>NL_LRPCOR_GUD_._.</v>
      </c>
      <c r="P35" s="49" t="str">
        <f t="shared" si="1"/>
        <v>NL_LRPCOR_GUD_._CXX</v>
      </c>
      <c r="Q35" s="49" t="str">
        <f t="shared" si="2"/>
        <v>NL_LPCOR_GUD_._C1</v>
      </c>
      <c r="R35" s="49" t="str">
        <f t="shared" si="2"/>
        <v>NL_LPCOR_GUD_._C2</v>
      </c>
      <c r="S35" s="49" t="str">
        <f t="shared" si="2"/>
        <v>NL_LPCOR_GUD_._C3</v>
      </c>
      <c r="T35" s="49" t="str">
        <f t="shared" si="2"/>
        <v>NL_LPCOR_GUD_._C4</v>
      </c>
      <c r="U35" s="49" t="str">
        <f t="shared" si="2"/>
        <v>NL_LPCOR_GUD_._C5</v>
      </c>
      <c r="V35" s="49" t="str">
        <f t="shared" si="2"/>
        <v>NL_LPCOR_GUD_._C6</v>
      </c>
      <c r="W35" s="49" t="str">
        <f t="shared" si="2"/>
        <v>NL_LPCOR_GUD_._C7</v>
      </c>
      <c r="X35" s="49" t="str">
        <f t="shared" si="2"/>
        <v>NL_LPCOR_GUD_._C8</v>
      </c>
      <c r="Y35" s="49" t="str">
        <f t="shared" si="2"/>
        <v>NL_LPCOR_GUD_._C9</v>
      </c>
      <c r="Z35" s="49" t="str">
        <f t="shared" si="2"/>
        <v>NL_LPCOR_GUD_._C10</v>
      </c>
      <c r="AA35" s="49">
        <v>1</v>
      </c>
      <c r="AB35" s="49">
        <v>0</v>
      </c>
      <c r="AC35" s="49">
        <v>0</v>
      </c>
    </row>
    <row r="36" spans="2:29" x14ac:dyDescent="0.35">
      <c r="B36" s="49" t="s">
        <v>35</v>
      </c>
      <c r="C36" s="49" t="s">
        <v>35</v>
      </c>
      <c r="D36" s="49" t="str">
        <f t="shared" si="1"/>
        <v>NL_LRPCOR_GUD_._C1</v>
      </c>
      <c r="E36" s="49" t="str">
        <f t="shared" si="1"/>
        <v>NL_LRPCOR_GUD_._C2</v>
      </c>
      <c r="F36" s="49" t="str">
        <f t="shared" si="1"/>
        <v>NL_LRPCOR_GUD_._C3</v>
      </c>
      <c r="G36" s="49" t="str">
        <f t="shared" si="1"/>
        <v>NL_LRPCOR_GUD_._C4</v>
      </c>
      <c r="H36" s="49" t="str">
        <f t="shared" si="1"/>
        <v>NL_LRPCOR_GUD_._C5</v>
      </c>
      <c r="I36" s="49" t="str">
        <f t="shared" si="1"/>
        <v>NL_LRPCOR_GUD_._C6</v>
      </c>
      <c r="J36" s="49" t="str">
        <f t="shared" si="1"/>
        <v>NL_LRPCOR_GUD_._C7</v>
      </c>
      <c r="K36" s="49" t="str">
        <f t="shared" si="1"/>
        <v>NL_LRPCOR_GUD_._C8</v>
      </c>
      <c r="L36" s="49" t="str">
        <f t="shared" si="1"/>
        <v>NL_LRPCOR_GUD_._C9</v>
      </c>
      <c r="M36" s="49" t="str">
        <f t="shared" si="1"/>
        <v>NL_LRPCOR_GUD_._C10</v>
      </c>
      <c r="N36" s="49" t="str">
        <f t="shared" si="1"/>
        <v>NL_LRPCOR_GUD_._.</v>
      </c>
      <c r="O36" s="49" t="str">
        <f t="shared" si="1"/>
        <v>NL_LRPCOR_GUD_._.</v>
      </c>
      <c r="P36" s="49" t="str">
        <f t="shared" si="1"/>
        <v>NL_LRPCOR_GUD_._CXX</v>
      </c>
      <c r="Q36" s="49" t="str">
        <f t="shared" si="2"/>
        <v>NL_LPCOR_GUD_._C1</v>
      </c>
      <c r="R36" s="49" t="str">
        <f t="shared" si="2"/>
        <v>NL_LPCOR_GUD_._C2</v>
      </c>
      <c r="S36" s="49" t="str">
        <f t="shared" si="2"/>
        <v>NL_LPCOR_GUD_._C3</v>
      </c>
      <c r="T36" s="49" t="str">
        <f t="shared" si="2"/>
        <v>NL_LPCOR_GUD_._C4</v>
      </c>
      <c r="U36" s="49" t="str">
        <f t="shared" si="2"/>
        <v>NL_LPCOR_GUD_._C5</v>
      </c>
      <c r="V36" s="49" t="str">
        <f t="shared" si="2"/>
        <v>NL_LPCOR_GUD_._C6</v>
      </c>
      <c r="W36" s="49" t="str">
        <f t="shared" si="2"/>
        <v>NL_LPCOR_GUD_._C7</v>
      </c>
      <c r="X36" s="49" t="str">
        <f t="shared" si="2"/>
        <v>NL_LPCOR_GUD_._C8</v>
      </c>
      <c r="Y36" s="49" t="str">
        <f t="shared" si="2"/>
        <v>NL_LPCOR_GUD_._C9</v>
      </c>
      <c r="Z36" s="49" t="str">
        <f t="shared" si="2"/>
        <v>NL_LPCOR_GUD_._C10</v>
      </c>
      <c r="AA36" s="49" t="str">
        <f t="shared" si="2"/>
        <v>NL_LPCOR_GUD_._.</v>
      </c>
      <c r="AB36" s="49">
        <v>1</v>
      </c>
      <c r="AC36" s="49">
        <v>0</v>
      </c>
    </row>
    <row r="37" spans="2:29" x14ac:dyDescent="0.35">
      <c r="B37" s="49" t="s">
        <v>508</v>
      </c>
      <c r="C37" s="49" t="s">
        <v>506</v>
      </c>
      <c r="D37" s="49" t="str">
        <f t="shared" si="1"/>
        <v>NL_LRPCOR_GUD_RXX_C1</v>
      </c>
      <c r="E37" s="49" t="str">
        <f t="shared" si="1"/>
        <v>NL_LRPCOR_GUD_RXX_C2</v>
      </c>
      <c r="F37" s="49" t="str">
        <f t="shared" si="1"/>
        <v>NL_LRPCOR_GUD_RXX_C3</v>
      </c>
      <c r="G37" s="49" t="str">
        <f t="shared" si="1"/>
        <v>NL_LRPCOR_GUD_RXX_C4</v>
      </c>
      <c r="H37" s="49" t="str">
        <f t="shared" si="1"/>
        <v>NL_LRPCOR_GUD_RXX_C5</v>
      </c>
      <c r="I37" s="49" t="str">
        <f t="shared" si="1"/>
        <v>NL_LRPCOR_GUD_RXX_C6</v>
      </c>
      <c r="J37" s="49" t="str">
        <f t="shared" si="1"/>
        <v>NL_LRPCOR_GUD_RXX_C7</v>
      </c>
      <c r="K37" s="49" t="str">
        <f t="shared" si="1"/>
        <v>NL_LRPCOR_GUD_RXX_C8</v>
      </c>
      <c r="L37" s="49" t="str">
        <f t="shared" si="1"/>
        <v>NL_LRPCOR_GUD_RXX_C9</v>
      </c>
      <c r="M37" s="49" t="str">
        <f t="shared" si="1"/>
        <v>NL_LRPCOR_GUD_RXX_C10</v>
      </c>
      <c r="N37" s="49" t="str">
        <f t="shared" si="1"/>
        <v>NL_LRPCOR_GUD_RXX_.</v>
      </c>
      <c r="O37" s="49" t="str">
        <f t="shared" si="1"/>
        <v>NL_LRPCOR_GUD_RXX_.</v>
      </c>
      <c r="P37" s="49" t="str">
        <f t="shared" si="1"/>
        <v>NL_LRPCOR_GUD_RXX_CXX</v>
      </c>
      <c r="Q37" s="49" t="str">
        <f t="shared" si="2"/>
        <v>NL_LPCOR_GUD_RXX_C1</v>
      </c>
      <c r="R37" s="49" t="str">
        <f t="shared" si="2"/>
        <v>NL_LPCOR_GUD_RXX_C2</v>
      </c>
      <c r="S37" s="49" t="str">
        <f t="shared" si="2"/>
        <v>NL_LPCOR_GUD_RXX_C3</v>
      </c>
      <c r="T37" s="49" t="str">
        <f t="shared" si="2"/>
        <v>NL_LPCOR_GUD_RXX_C4</v>
      </c>
      <c r="U37" s="49" t="str">
        <f t="shared" si="2"/>
        <v>NL_LPCOR_GUD_RXX_C5</v>
      </c>
      <c r="V37" s="49" t="str">
        <f t="shared" si="2"/>
        <v>NL_LPCOR_GUD_RXX_C6</v>
      </c>
      <c r="W37" s="49" t="str">
        <f t="shared" si="2"/>
        <v>NL_LPCOR_GUD_RXX_C7</v>
      </c>
      <c r="X37" s="49" t="str">
        <f t="shared" si="2"/>
        <v>NL_LPCOR_GUD_RXX_C8</v>
      </c>
      <c r="Y37" s="49" t="str">
        <f t="shared" si="2"/>
        <v>NL_LPCOR_GUD_RXX_C9</v>
      </c>
      <c r="Z37" s="49" t="str">
        <f t="shared" si="2"/>
        <v>NL_LPCOR_GUD_RXX_C10</v>
      </c>
      <c r="AA37" s="49" t="str">
        <f t="shared" si="2"/>
        <v>NL_LPCOR_GUD_RXX_.</v>
      </c>
      <c r="AB37" s="49" t="str">
        <f t="shared" si="2"/>
        <v>NL_LPCOR_GUD_RXX_.</v>
      </c>
      <c r="AC37" s="49">
        <v>1</v>
      </c>
    </row>
    <row r="39" spans="2:29" s="46" customFormat="1" x14ac:dyDescent="0.35"/>
    <row r="41" spans="2:29" x14ac:dyDescent="0.35">
      <c r="B41" s="171" t="s">
        <v>410</v>
      </c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3" spans="2:29" x14ac:dyDescent="0.35">
      <c r="B43" s="49"/>
      <c r="C43" s="49"/>
      <c r="D43" s="49" t="s">
        <v>324</v>
      </c>
      <c r="E43" s="49" t="s">
        <v>325</v>
      </c>
      <c r="F43" s="49" t="s">
        <v>326</v>
      </c>
      <c r="G43" s="49" t="s">
        <v>327</v>
      </c>
      <c r="H43" s="49" t="s">
        <v>328</v>
      </c>
      <c r="I43" s="49" t="s">
        <v>329</v>
      </c>
      <c r="J43" s="49" t="s">
        <v>330</v>
      </c>
      <c r="K43" s="49" t="s">
        <v>331</v>
      </c>
      <c r="L43" s="49" t="s">
        <v>332</v>
      </c>
      <c r="M43" s="49" t="s">
        <v>333</v>
      </c>
      <c r="N43" s="49" t="s">
        <v>35</v>
      </c>
      <c r="O43" s="49" t="s">
        <v>35</v>
      </c>
      <c r="P43" s="49" t="s">
        <v>505</v>
      </c>
      <c r="Q43" s="49" t="s">
        <v>314</v>
      </c>
      <c r="R43" s="49" t="s">
        <v>315</v>
      </c>
      <c r="S43" s="49" t="s">
        <v>316</v>
      </c>
      <c r="T43" s="49" t="s">
        <v>317</v>
      </c>
      <c r="U43" s="49" t="s">
        <v>318</v>
      </c>
      <c r="V43" s="49" t="s">
        <v>319</v>
      </c>
      <c r="W43" s="49" t="s">
        <v>320</v>
      </c>
      <c r="X43" s="49" t="s">
        <v>321</v>
      </c>
      <c r="Y43" s="49" t="s">
        <v>322</v>
      </c>
      <c r="Z43" s="49" t="s">
        <v>323</v>
      </c>
      <c r="AA43" s="49" t="s">
        <v>35</v>
      </c>
      <c r="AB43" s="49" t="s">
        <v>35</v>
      </c>
      <c r="AC43" s="49" t="s">
        <v>508</v>
      </c>
    </row>
    <row r="44" spans="2:29" x14ac:dyDescent="0.35">
      <c r="B44" s="49"/>
      <c r="C44" s="49"/>
      <c r="D44" s="101" t="s">
        <v>357</v>
      </c>
      <c r="E44" s="101" t="s">
        <v>358</v>
      </c>
      <c r="F44" s="101" t="s">
        <v>359</v>
      </c>
      <c r="G44" s="101" t="s">
        <v>360</v>
      </c>
      <c r="H44" s="101" t="s">
        <v>361</v>
      </c>
      <c r="I44" s="101" t="s">
        <v>362</v>
      </c>
      <c r="J44" s="101" t="s">
        <v>363</v>
      </c>
      <c r="K44" s="101" t="s">
        <v>364</v>
      </c>
      <c r="L44" s="101" t="s">
        <v>365</v>
      </c>
      <c r="M44" s="101" t="s">
        <v>366</v>
      </c>
      <c r="N44" s="101" t="s">
        <v>35</v>
      </c>
      <c r="O44" s="101" t="s">
        <v>35</v>
      </c>
      <c r="P44" s="101" t="s">
        <v>507</v>
      </c>
      <c r="Q44" s="101" t="s">
        <v>357</v>
      </c>
      <c r="R44" s="101" t="s">
        <v>358</v>
      </c>
      <c r="S44" s="101" t="s">
        <v>359</v>
      </c>
      <c r="T44" s="101" t="s">
        <v>360</v>
      </c>
      <c r="U44" s="101" t="s">
        <v>361</v>
      </c>
      <c r="V44" s="101" t="s">
        <v>362</v>
      </c>
      <c r="W44" s="101" t="s">
        <v>363</v>
      </c>
      <c r="X44" s="101" t="s">
        <v>364</v>
      </c>
      <c r="Y44" s="101" t="s">
        <v>365</v>
      </c>
      <c r="Z44" s="101" t="s">
        <v>366</v>
      </c>
      <c r="AA44" s="101" t="s">
        <v>35</v>
      </c>
      <c r="AB44" s="101" t="s">
        <v>35</v>
      </c>
      <c r="AC44" s="101" t="s">
        <v>507</v>
      </c>
    </row>
    <row r="45" spans="2:29" x14ac:dyDescent="0.35">
      <c r="B45" s="49" t="s">
        <v>324</v>
      </c>
      <c r="C45" s="49" t="s">
        <v>383</v>
      </c>
      <c r="D45" s="49">
        <v>1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</row>
    <row r="46" spans="2:29" x14ac:dyDescent="0.35">
      <c r="B46" s="49" t="s">
        <v>325</v>
      </c>
      <c r="C46" s="49" t="s">
        <v>384</v>
      </c>
      <c r="D46" s="49" t="str">
        <f t="shared" ref="D46:J57" si="3">"NL_RRCOR_GUD_" &amp; $C46 &amp; "_" &amp; D$44</f>
        <v>NL_RRCOR_GUD_R2_C1</v>
      </c>
      <c r="E46" s="49">
        <v>1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</row>
    <row r="47" spans="2:29" x14ac:dyDescent="0.35">
      <c r="B47" s="49" t="s">
        <v>326</v>
      </c>
      <c r="C47" s="49" t="s">
        <v>385</v>
      </c>
      <c r="D47" s="49" t="str">
        <f t="shared" si="3"/>
        <v>NL_RRCOR_GUD_R3_C1</v>
      </c>
      <c r="E47" s="49" t="str">
        <f t="shared" si="3"/>
        <v>NL_RRCOR_GUD_R3_C2</v>
      </c>
      <c r="F47" s="49">
        <v>1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</row>
    <row r="48" spans="2:29" x14ac:dyDescent="0.35">
      <c r="B48" s="49" t="s">
        <v>327</v>
      </c>
      <c r="C48" s="49" t="s">
        <v>386</v>
      </c>
      <c r="D48" s="49" t="str">
        <f t="shared" si="3"/>
        <v>NL_RRCOR_GUD_R4_C1</v>
      </c>
      <c r="E48" s="49" t="str">
        <f t="shared" si="3"/>
        <v>NL_RRCOR_GUD_R4_C2</v>
      </c>
      <c r="F48" s="49" t="str">
        <f t="shared" si="3"/>
        <v>NL_RRCOR_GUD_R4_C3</v>
      </c>
      <c r="G48" s="49">
        <v>1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</row>
    <row r="49" spans="2:29" x14ac:dyDescent="0.35">
      <c r="B49" s="49" t="s">
        <v>328</v>
      </c>
      <c r="C49" s="49" t="s">
        <v>387</v>
      </c>
      <c r="D49" s="49" t="str">
        <f t="shared" si="3"/>
        <v>NL_RRCOR_GUD_R5_C1</v>
      </c>
      <c r="E49" s="49" t="str">
        <f t="shared" si="3"/>
        <v>NL_RRCOR_GUD_R5_C2</v>
      </c>
      <c r="F49" s="49" t="str">
        <f t="shared" si="3"/>
        <v>NL_RRCOR_GUD_R5_C3</v>
      </c>
      <c r="G49" s="49" t="str">
        <f t="shared" si="3"/>
        <v>NL_RRCOR_GUD_R5_C4</v>
      </c>
      <c r="H49" s="49">
        <v>1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</row>
    <row r="50" spans="2:29" x14ac:dyDescent="0.35">
      <c r="B50" s="49" t="s">
        <v>329</v>
      </c>
      <c r="C50" s="49" t="s">
        <v>388</v>
      </c>
      <c r="D50" s="49" t="str">
        <f t="shared" si="3"/>
        <v>NL_RRCOR_GUD_R6_C1</v>
      </c>
      <c r="E50" s="49" t="str">
        <f t="shared" si="3"/>
        <v>NL_RRCOR_GUD_R6_C2</v>
      </c>
      <c r="F50" s="49" t="str">
        <f t="shared" si="3"/>
        <v>NL_RRCOR_GUD_R6_C3</v>
      </c>
      <c r="G50" s="49" t="str">
        <f t="shared" si="3"/>
        <v>NL_RRCOR_GUD_R6_C4</v>
      </c>
      <c r="H50" s="49" t="str">
        <f t="shared" si="3"/>
        <v>NL_RRCOR_GUD_R6_C5</v>
      </c>
      <c r="I50" s="49">
        <v>1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</row>
    <row r="51" spans="2:29" x14ac:dyDescent="0.35">
      <c r="B51" s="49" t="s">
        <v>330</v>
      </c>
      <c r="C51" s="49" t="s">
        <v>389</v>
      </c>
      <c r="D51" s="49" t="str">
        <f t="shared" si="3"/>
        <v>NL_RRCOR_GUD_R7_C1</v>
      </c>
      <c r="E51" s="49" t="str">
        <f t="shared" si="3"/>
        <v>NL_RRCOR_GUD_R7_C2</v>
      </c>
      <c r="F51" s="49" t="str">
        <f t="shared" si="3"/>
        <v>NL_RRCOR_GUD_R7_C3</v>
      </c>
      <c r="G51" s="49" t="str">
        <f t="shared" si="3"/>
        <v>NL_RRCOR_GUD_R7_C4</v>
      </c>
      <c r="H51" s="49" t="str">
        <f t="shared" si="3"/>
        <v>NL_RRCOR_GUD_R7_C5</v>
      </c>
      <c r="I51" s="49" t="str">
        <f t="shared" si="3"/>
        <v>NL_RRCOR_GUD_R7_C6</v>
      </c>
      <c r="J51" s="49">
        <v>1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</row>
    <row r="52" spans="2:29" x14ac:dyDescent="0.35">
      <c r="B52" s="49" t="s">
        <v>331</v>
      </c>
      <c r="C52" s="49" t="s">
        <v>390</v>
      </c>
      <c r="D52" s="49" t="str">
        <f t="shared" si="3"/>
        <v>NL_RRCOR_GUD_R8_C1</v>
      </c>
      <c r="E52" s="49" t="str">
        <f t="shared" si="3"/>
        <v>NL_RRCOR_GUD_R8_C2</v>
      </c>
      <c r="F52" s="49" t="str">
        <f t="shared" si="3"/>
        <v>NL_RRCOR_GUD_R8_C3</v>
      </c>
      <c r="G52" s="49" t="str">
        <f t="shared" si="3"/>
        <v>NL_RRCOR_GUD_R8_C4</v>
      </c>
      <c r="H52" s="49" t="str">
        <f t="shared" si="3"/>
        <v>NL_RRCOR_GUD_R8_C5</v>
      </c>
      <c r="I52" s="49" t="str">
        <f t="shared" si="3"/>
        <v>NL_RRCOR_GUD_R8_C6</v>
      </c>
      <c r="J52" s="49" t="str">
        <f t="shared" si="3"/>
        <v>NL_RRCOR_GUD_R8_C7</v>
      </c>
      <c r="K52" s="49">
        <v>1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</row>
    <row r="53" spans="2:29" x14ac:dyDescent="0.35">
      <c r="B53" s="49" t="s">
        <v>332</v>
      </c>
      <c r="C53" s="49" t="s">
        <v>391</v>
      </c>
      <c r="D53" s="49" t="str">
        <f t="shared" si="3"/>
        <v>NL_RRCOR_GUD_R9_C1</v>
      </c>
      <c r="E53" s="49" t="str">
        <f t="shared" si="3"/>
        <v>NL_RRCOR_GUD_R9_C2</v>
      </c>
      <c r="F53" s="49" t="str">
        <f t="shared" si="3"/>
        <v>NL_RRCOR_GUD_R9_C3</v>
      </c>
      <c r="G53" s="49" t="str">
        <f t="shared" si="3"/>
        <v>NL_RRCOR_GUD_R9_C4</v>
      </c>
      <c r="H53" s="49" t="str">
        <f t="shared" si="3"/>
        <v>NL_RRCOR_GUD_R9_C5</v>
      </c>
      <c r="I53" s="49" t="str">
        <f t="shared" si="3"/>
        <v>NL_RRCOR_GUD_R9_C6</v>
      </c>
      <c r="J53" s="49" t="str">
        <f t="shared" si="3"/>
        <v>NL_RRCOR_GUD_R9_C7</v>
      </c>
      <c r="K53" s="49" t="str">
        <f>"NL_RRCOR_GUD_" &amp; $C53 &amp; "_" &amp; K$44</f>
        <v>NL_RRCOR_GUD_R9_C8</v>
      </c>
      <c r="L53" s="49">
        <v>1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</row>
    <row r="54" spans="2:29" x14ac:dyDescent="0.35">
      <c r="B54" s="49" t="s">
        <v>333</v>
      </c>
      <c r="C54" s="49" t="s">
        <v>392</v>
      </c>
      <c r="D54" s="49" t="str">
        <f t="shared" si="3"/>
        <v>NL_RRCOR_GUD_R10_C1</v>
      </c>
      <c r="E54" s="49" t="str">
        <f t="shared" si="3"/>
        <v>NL_RRCOR_GUD_R10_C2</v>
      </c>
      <c r="F54" s="49" t="str">
        <f t="shared" si="3"/>
        <v>NL_RRCOR_GUD_R10_C3</v>
      </c>
      <c r="G54" s="49" t="str">
        <f t="shared" si="3"/>
        <v>NL_RRCOR_GUD_R10_C4</v>
      </c>
      <c r="H54" s="49" t="str">
        <f t="shared" si="3"/>
        <v>NL_RRCOR_GUD_R10_C5</v>
      </c>
      <c r="I54" s="49" t="str">
        <f t="shared" si="3"/>
        <v>NL_RRCOR_GUD_R10_C6</v>
      </c>
      <c r="J54" s="49" t="str">
        <f t="shared" si="3"/>
        <v>NL_RRCOR_GUD_R10_C7</v>
      </c>
      <c r="K54" s="49" t="str">
        <f>"NL_RRCOR_GUD_" &amp; $C54 &amp; "_" &amp; K$44</f>
        <v>NL_RRCOR_GUD_R10_C8</v>
      </c>
      <c r="L54" s="49" t="str">
        <f>"NL_RRCOR_GUD_" &amp; $C54 &amp; "_" &amp; L$44</f>
        <v>NL_RRCOR_GUD_R10_C9</v>
      </c>
      <c r="M54" s="49">
        <v>1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</row>
    <row r="55" spans="2:29" x14ac:dyDescent="0.35">
      <c r="B55" s="49" t="s">
        <v>35</v>
      </c>
      <c r="C55" s="49" t="s">
        <v>35</v>
      </c>
      <c r="D55" s="49" t="str">
        <f t="shared" si="3"/>
        <v>NL_RRCOR_GUD_._C1</v>
      </c>
      <c r="E55" s="49" t="str">
        <f t="shared" si="3"/>
        <v>NL_RRCOR_GUD_._C2</v>
      </c>
      <c r="F55" s="49" t="str">
        <f t="shared" si="3"/>
        <v>NL_RRCOR_GUD_._C3</v>
      </c>
      <c r="G55" s="49" t="str">
        <f t="shared" si="3"/>
        <v>NL_RRCOR_GUD_._C4</v>
      </c>
      <c r="H55" s="49" t="str">
        <f t="shared" si="3"/>
        <v>NL_RRCOR_GUD_._C5</v>
      </c>
      <c r="I55" s="49" t="str">
        <f t="shared" si="3"/>
        <v>NL_RRCOR_GUD_._C6</v>
      </c>
      <c r="J55" s="49" t="str">
        <f t="shared" si="3"/>
        <v>NL_RRCOR_GUD_._C7</v>
      </c>
      <c r="K55" s="49" t="str">
        <f>"NL_RRCOR_GUD_" &amp; $C55 &amp; "_" &amp; K$44</f>
        <v>NL_RRCOR_GUD_._C8</v>
      </c>
      <c r="L55" s="49" t="str">
        <f>"NL_RRCOR_GUD_" &amp; $C55 &amp; "_" &amp; L$44</f>
        <v>NL_RRCOR_GUD_._C9</v>
      </c>
      <c r="M55" s="49" t="str">
        <f>"NL_RRCOR_GUD_" &amp; $C55 &amp; "_" &amp; M$44</f>
        <v>NL_RRCOR_GUD_._C10</v>
      </c>
      <c r="N55" s="49">
        <v>1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</row>
    <row r="56" spans="2:29" x14ac:dyDescent="0.35">
      <c r="B56" s="49" t="s">
        <v>35</v>
      </c>
      <c r="C56" s="49" t="s">
        <v>35</v>
      </c>
      <c r="D56" s="49" t="str">
        <f t="shared" si="3"/>
        <v>NL_RRCOR_GUD_._C1</v>
      </c>
      <c r="E56" s="49" t="str">
        <f t="shared" si="3"/>
        <v>NL_RRCOR_GUD_._C2</v>
      </c>
      <c r="F56" s="49" t="str">
        <f t="shared" si="3"/>
        <v>NL_RRCOR_GUD_._C3</v>
      </c>
      <c r="G56" s="49" t="str">
        <f t="shared" si="3"/>
        <v>NL_RRCOR_GUD_._C4</v>
      </c>
      <c r="H56" s="49" t="str">
        <f t="shared" si="3"/>
        <v>NL_RRCOR_GUD_._C5</v>
      </c>
      <c r="I56" s="49" t="str">
        <f t="shared" si="3"/>
        <v>NL_RRCOR_GUD_._C6</v>
      </c>
      <c r="J56" s="49" t="str">
        <f t="shared" si="3"/>
        <v>NL_RRCOR_GUD_._C7</v>
      </c>
      <c r="K56" s="49" t="str">
        <f>"NL_RRCOR_GUD_" &amp; $C56 &amp; "_" &amp; K$44</f>
        <v>NL_RRCOR_GUD_._C8</v>
      </c>
      <c r="L56" s="49" t="str">
        <f>"NL_RRCOR_GUD_" &amp; $C56 &amp; "_" &amp; L$44</f>
        <v>NL_RRCOR_GUD_._C9</v>
      </c>
      <c r="M56" s="49" t="str">
        <f>"NL_RRCOR_GUD_" &amp; $C56 &amp; "_" &amp; M$44</f>
        <v>NL_RRCOR_GUD_._C10</v>
      </c>
      <c r="N56" s="49" t="str">
        <f>"NL_RRCOR_GUD_" &amp; $C56 &amp; "_" &amp; N$44</f>
        <v>NL_RRCOR_GUD_._.</v>
      </c>
      <c r="O56" s="49">
        <v>1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</row>
    <row r="57" spans="2:29" x14ac:dyDescent="0.35">
      <c r="B57" s="49" t="s">
        <v>505</v>
      </c>
      <c r="C57" s="49" t="s">
        <v>506</v>
      </c>
      <c r="D57" s="49" t="str">
        <f t="shared" si="3"/>
        <v>NL_RRCOR_GUD_RXX_C1</v>
      </c>
      <c r="E57" s="49" t="str">
        <f t="shared" si="3"/>
        <v>NL_RRCOR_GUD_RXX_C2</v>
      </c>
      <c r="F57" s="49" t="str">
        <f t="shared" si="3"/>
        <v>NL_RRCOR_GUD_RXX_C3</v>
      </c>
      <c r="G57" s="49" t="str">
        <f t="shared" si="3"/>
        <v>NL_RRCOR_GUD_RXX_C4</v>
      </c>
      <c r="H57" s="49" t="str">
        <f t="shared" si="3"/>
        <v>NL_RRCOR_GUD_RXX_C5</v>
      </c>
      <c r="I57" s="49" t="str">
        <f t="shared" si="3"/>
        <v>NL_RRCOR_GUD_RXX_C6</v>
      </c>
      <c r="J57" s="49" t="str">
        <f t="shared" si="3"/>
        <v>NL_RRCOR_GUD_RXX_C7</v>
      </c>
      <c r="K57" s="49" t="str">
        <f>"NL_RRCOR_GUD_" &amp; $C57 &amp; "_" &amp; K$44</f>
        <v>NL_RRCOR_GUD_RXX_C8</v>
      </c>
      <c r="L57" s="49" t="str">
        <f>"NL_RRCOR_GUD_" &amp; $C57 &amp; "_" &amp; L$44</f>
        <v>NL_RRCOR_GUD_RXX_C9</v>
      </c>
      <c r="M57" s="49" t="str">
        <f>"NL_RRCOR_GUD_" &amp; $C57 &amp; "_" &amp; M$44</f>
        <v>NL_RRCOR_GUD_RXX_C10</v>
      </c>
      <c r="N57" s="49" t="str">
        <f>"NL_RRCOR_GUD_" &amp; $C57 &amp; "_" &amp; N$44</f>
        <v>NL_RRCOR_GUD_RXX_.</v>
      </c>
      <c r="O57" s="49" t="str">
        <f>"NL_RRCOR_GUD_" &amp; $C57 &amp; "_" &amp; O$44</f>
        <v>NL_RRCOR_GUD_RXX_.</v>
      </c>
      <c r="P57" s="49">
        <v>1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</row>
    <row r="58" spans="2:29" x14ac:dyDescent="0.35">
      <c r="B58" s="49" t="s">
        <v>314</v>
      </c>
      <c r="C58" s="49" t="s">
        <v>383</v>
      </c>
      <c r="D58" s="49" t="str">
        <f t="shared" ref="D58:P70" si="4">"NL_RRPCOR_GUD_" &amp; $C58 &amp; "_" &amp; D$44</f>
        <v>NL_RRPCOR_GUD_R1_C1</v>
      </c>
      <c r="E58" s="49" t="str">
        <f t="shared" si="4"/>
        <v>NL_RRPCOR_GUD_R1_C2</v>
      </c>
      <c r="F58" s="49" t="str">
        <f t="shared" si="4"/>
        <v>NL_RRPCOR_GUD_R1_C3</v>
      </c>
      <c r="G58" s="49" t="str">
        <f t="shared" si="4"/>
        <v>NL_RRPCOR_GUD_R1_C4</v>
      </c>
      <c r="H58" s="49" t="str">
        <f t="shared" si="4"/>
        <v>NL_RRPCOR_GUD_R1_C5</v>
      </c>
      <c r="I58" s="49" t="str">
        <f t="shared" si="4"/>
        <v>NL_RRPCOR_GUD_R1_C6</v>
      </c>
      <c r="J58" s="49" t="str">
        <f t="shared" si="4"/>
        <v>NL_RRPCOR_GUD_R1_C7</v>
      </c>
      <c r="K58" s="49" t="str">
        <f t="shared" si="4"/>
        <v>NL_RRPCOR_GUD_R1_C8</v>
      </c>
      <c r="L58" s="49" t="str">
        <f t="shared" si="4"/>
        <v>NL_RRPCOR_GUD_R1_C9</v>
      </c>
      <c r="M58" s="49" t="str">
        <f t="shared" si="4"/>
        <v>NL_RRPCOR_GUD_R1_C10</v>
      </c>
      <c r="N58" s="49" t="str">
        <f t="shared" si="4"/>
        <v>NL_RRPCOR_GUD_R1_.</v>
      </c>
      <c r="O58" s="49" t="str">
        <f t="shared" si="4"/>
        <v>NL_RRPCOR_GUD_R1_.</v>
      </c>
      <c r="P58" s="49" t="str">
        <f t="shared" si="4"/>
        <v>NL_RRPCOR_GUD_R1_CXX</v>
      </c>
      <c r="Q58" s="49">
        <v>1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</row>
    <row r="59" spans="2:29" x14ac:dyDescent="0.35">
      <c r="B59" s="49" t="s">
        <v>315</v>
      </c>
      <c r="C59" s="49" t="s">
        <v>384</v>
      </c>
      <c r="D59" s="49" t="str">
        <f t="shared" si="4"/>
        <v>NL_RRPCOR_GUD_R2_C1</v>
      </c>
      <c r="E59" s="49" t="str">
        <f t="shared" si="4"/>
        <v>NL_RRPCOR_GUD_R2_C2</v>
      </c>
      <c r="F59" s="49" t="str">
        <f t="shared" si="4"/>
        <v>NL_RRPCOR_GUD_R2_C3</v>
      </c>
      <c r="G59" s="49" t="str">
        <f t="shared" si="4"/>
        <v>NL_RRPCOR_GUD_R2_C4</v>
      </c>
      <c r="H59" s="49" t="str">
        <f t="shared" si="4"/>
        <v>NL_RRPCOR_GUD_R2_C5</v>
      </c>
      <c r="I59" s="49" t="str">
        <f t="shared" si="4"/>
        <v>NL_RRPCOR_GUD_R2_C6</v>
      </c>
      <c r="J59" s="49" t="str">
        <f t="shared" si="4"/>
        <v>NL_RRPCOR_GUD_R2_C7</v>
      </c>
      <c r="K59" s="49" t="str">
        <f t="shared" si="4"/>
        <v>NL_RRPCOR_GUD_R2_C8</v>
      </c>
      <c r="L59" s="49" t="str">
        <f t="shared" si="4"/>
        <v>NL_RRPCOR_GUD_R2_C9</v>
      </c>
      <c r="M59" s="49" t="str">
        <f t="shared" si="4"/>
        <v>NL_RRPCOR_GUD_R2_C10</v>
      </c>
      <c r="N59" s="49" t="str">
        <f t="shared" si="4"/>
        <v>NL_RRPCOR_GUD_R2_.</v>
      </c>
      <c r="O59" s="49" t="str">
        <f t="shared" si="4"/>
        <v>NL_RRPCOR_GUD_R2_.</v>
      </c>
      <c r="P59" s="49" t="str">
        <f t="shared" si="4"/>
        <v>NL_RRPCOR_GUD_R2_CXX</v>
      </c>
      <c r="Q59" s="49" t="str">
        <f t="shared" ref="Q59:W70" si="5">"NL_RPCOR_GUD_" &amp; $C59 &amp; "_" &amp; Q$44</f>
        <v>NL_RPCOR_GUD_R2_C1</v>
      </c>
      <c r="R59" s="49">
        <v>1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</row>
    <row r="60" spans="2:29" x14ac:dyDescent="0.35">
      <c r="B60" s="49" t="s">
        <v>316</v>
      </c>
      <c r="C60" s="49" t="s">
        <v>385</v>
      </c>
      <c r="D60" s="49" t="str">
        <f t="shared" si="4"/>
        <v>NL_RRPCOR_GUD_R3_C1</v>
      </c>
      <c r="E60" s="49" t="str">
        <f t="shared" si="4"/>
        <v>NL_RRPCOR_GUD_R3_C2</v>
      </c>
      <c r="F60" s="49" t="str">
        <f t="shared" si="4"/>
        <v>NL_RRPCOR_GUD_R3_C3</v>
      </c>
      <c r="G60" s="49" t="str">
        <f t="shared" si="4"/>
        <v>NL_RRPCOR_GUD_R3_C4</v>
      </c>
      <c r="H60" s="49" t="str">
        <f t="shared" si="4"/>
        <v>NL_RRPCOR_GUD_R3_C5</v>
      </c>
      <c r="I60" s="49" t="str">
        <f t="shared" si="4"/>
        <v>NL_RRPCOR_GUD_R3_C6</v>
      </c>
      <c r="J60" s="49" t="str">
        <f t="shared" si="4"/>
        <v>NL_RRPCOR_GUD_R3_C7</v>
      </c>
      <c r="K60" s="49" t="str">
        <f t="shared" si="4"/>
        <v>NL_RRPCOR_GUD_R3_C8</v>
      </c>
      <c r="L60" s="49" t="str">
        <f t="shared" si="4"/>
        <v>NL_RRPCOR_GUD_R3_C9</v>
      </c>
      <c r="M60" s="49" t="str">
        <f t="shared" si="4"/>
        <v>NL_RRPCOR_GUD_R3_C10</v>
      </c>
      <c r="N60" s="49" t="str">
        <f t="shared" si="4"/>
        <v>NL_RRPCOR_GUD_R3_.</v>
      </c>
      <c r="O60" s="49" t="str">
        <f t="shared" si="4"/>
        <v>NL_RRPCOR_GUD_R3_.</v>
      </c>
      <c r="P60" s="49" t="str">
        <f t="shared" si="4"/>
        <v>NL_RRPCOR_GUD_R3_CXX</v>
      </c>
      <c r="Q60" s="49" t="str">
        <f t="shared" si="5"/>
        <v>NL_RPCOR_GUD_R3_C1</v>
      </c>
      <c r="R60" s="49" t="str">
        <f t="shared" si="5"/>
        <v>NL_RPCOR_GUD_R3_C2</v>
      </c>
      <c r="S60" s="49">
        <v>1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</row>
    <row r="61" spans="2:29" x14ac:dyDescent="0.35">
      <c r="B61" s="49" t="s">
        <v>317</v>
      </c>
      <c r="C61" s="49" t="s">
        <v>386</v>
      </c>
      <c r="D61" s="49" t="str">
        <f t="shared" si="4"/>
        <v>NL_RRPCOR_GUD_R4_C1</v>
      </c>
      <c r="E61" s="49" t="str">
        <f t="shared" si="4"/>
        <v>NL_RRPCOR_GUD_R4_C2</v>
      </c>
      <c r="F61" s="49" t="str">
        <f t="shared" si="4"/>
        <v>NL_RRPCOR_GUD_R4_C3</v>
      </c>
      <c r="G61" s="49" t="str">
        <f t="shared" si="4"/>
        <v>NL_RRPCOR_GUD_R4_C4</v>
      </c>
      <c r="H61" s="49" t="str">
        <f t="shared" si="4"/>
        <v>NL_RRPCOR_GUD_R4_C5</v>
      </c>
      <c r="I61" s="49" t="str">
        <f t="shared" si="4"/>
        <v>NL_RRPCOR_GUD_R4_C6</v>
      </c>
      <c r="J61" s="49" t="str">
        <f t="shared" si="4"/>
        <v>NL_RRPCOR_GUD_R4_C7</v>
      </c>
      <c r="K61" s="49" t="str">
        <f t="shared" si="4"/>
        <v>NL_RRPCOR_GUD_R4_C8</v>
      </c>
      <c r="L61" s="49" t="str">
        <f t="shared" si="4"/>
        <v>NL_RRPCOR_GUD_R4_C9</v>
      </c>
      <c r="M61" s="49" t="str">
        <f t="shared" si="4"/>
        <v>NL_RRPCOR_GUD_R4_C10</v>
      </c>
      <c r="N61" s="49" t="str">
        <f t="shared" si="4"/>
        <v>NL_RRPCOR_GUD_R4_.</v>
      </c>
      <c r="O61" s="49" t="str">
        <f t="shared" si="4"/>
        <v>NL_RRPCOR_GUD_R4_.</v>
      </c>
      <c r="P61" s="49" t="str">
        <f t="shared" si="4"/>
        <v>NL_RRPCOR_GUD_R4_CXX</v>
      </c>
      <c r="Q61" s="49" t="str">
        <f t="shared" si="5"/>
        <v>NL_RPCOR_GUD_R4_C1</v>
      </c>
      <c r="R61" s="49" t="str">
        <f t="shared" si="5"/>
        <v>NL_RPCOR_GUD_R4_C2</v>
      </c>
      <c r="S61" s="49" t="str">
        <f t="shared" si="5"/>
        <v>NL_RPCOR_GUD_R4_C3</v>
      </c>
      <c r="T61" s="49">
        <v>1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</row>
    <row r="62" spans="2:29" x14ac:dyDescent="0.35">
      <c r="B62" s="49" t="s">
        <v>318</v>
      </c>
      <c r="C62" s="49" t="s">
        <v>387</v>
      </c>
      <c r="D62" s="49" t="str">
        <f t="shared" si="4"/>
        <v>NL_RRPCOR_GUD_R5_C1</v>
      </c>
      <c r="E62" s="49" t="str">
        <f t="shared" si="4"/>
        <v>NL_RRPCOR_GUD_R5_C2</v>
      </c>
      <c r="F62" s="49" t="str">
        <f t="shared" si="4"/>
        <v>NL_RRPCOR_GUD_R5_C3</v>
      </c>
      <c r="G62" s="49" t="str">
        <f t="shared" si="4"/>
        <v>NL_RRPCOR_GUD_R5_C4</v>
      </c>
      <c r="H62" s="49" t="str">
        <f t="shared" si="4"/>
        <v>NL_RRPCOR_GUD_R5_C5</v>
      </c>
      <c r="I62" s="49" t="str">
        <f t="shared" si="4"/>
        <v>NL_RRPCOR_GUD_R5_C6</v>
      </c>
      <c r="J62" s="49" t="str">
        <f t="shared" si="4"/>
        <v>NL_RRPCOR_GUD_R5_C7</v>
      </c>
      <c r="K62" s="49" t="str">
        <f t="shared" si="4"/>
        <v>NL_RRPCOR_GUD_R5_C8</v>
      </c>
      <c r="L62" s="49" t="str">
        <f t="shared" si="4"/>
        <v>NL_RRPCOR_GUD_R5_C9</v>
      </c>
      <c r="M62" s="49" t="str">
        <f t="shared" si="4"/>
        <v>NL_RRPCOR_GUD_R5_C10</v>
      </c>
      <c r="N62" s="49" t="str">
        <f t="shared" si="4"/>
        <v>NL_RRPCOR_GUD_R5_.</v>
      </c>
      <c r="O62" s="49" t="str">
        <f t="shared" si="4"/>
        <v>NL_RRPCOR_GUD_R5_.</v>
      </c>
      <c r="P62" s="49" t="str">
        <f t="shared" si="4"/>
        <v>NL_RRPCOR_GUD_R5_CXX</v>
      </c>
      <c r="Q62" s="49" t="str">
        <f t="shared" si="5"/>
        <v>NL_RPCOR_GUD_R5_C1</v>
      </c>
      <c r="R62" s="49" t="str">
        <f t="shared" si="5"/>
        <v>NL_RPCOR_GUD_R5_C2</v>
      </c>
      <c r="S62" s="49" t="str">
        <f t="shared" si="5"/>
        <v>NL_RPCOR_GUD_R5_C3</v>
      </c>
      <c r="T62" s="49" t="str">
        <f t="shared" si="5"/>
        <v>NL_RPCOR_GUD_R5_C4</v>
      </c>
      <c r="U62" s="49">
        <v>1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</row>
    <row r="63" spans="2:29" x14ac:dyDescent="0.35">
      <c r="B63" s="49" t="s">
        <v>319</v>
      </c>
      <c r="C63" s="49" t="s">
        <v>388</v>
      </c>
      <c r="D63" s="49" t="str">
        <f t="shared" si="4"/>
        <v>NL_RRPCOR_GUD_R6_C1</v>
      </c>
      <c r="E63" s="49" t="str">
        <f t="shared" si="4"/>
        <v>NL_RRPCOR_GUD_R6_C2</v>
      </c>
      <c r="F63" s="49" t="str">
        <f t="shared" si="4"/>
        <v>NL_RRPCOR_GUD_R6_C3</v>
      </c>
      <c r="G63" s="49" t="str">
        <f t="shared" si="4"/>
        <v>NL_RRPCOR_GUD_R6_C4</v>
      </c>
      <c r="H63" s="49" t="str">
        <f t="shared" si="4"/>
        <v>NL_RRPCOR_GUD_R6_C5</v>
      </c>
      <c r="I63" s="49" t="str">
        <f t="shared" si="4"/>
        <v>NL_RRPCOR_GUD_R6_C6</v>
      </c>
      <c r="J63" s="49" t="str">
        <f t="shared" si="4"/>
        <v>NL_RRPCOR_GUD_R6_C7</v>
      </c>
      <c r="K63" s="49" t="str">
        <f t="shared" si="4"/>
        <v>NL_RRPCOR_GUD_R6_C8</v>
      </c>
      <c r="L63" s="49" t="str">
        <f t="shared" si="4"/>
        <v>NL_RRPCOR_GUD_R6_C9</v>
      </c>
      <c r="M63" s="49" t="str">
        <f t="shared" si="4"/>
        <v>NL_RRPCOR_GUD_R6_C10</v>
      </c>
      <c r="N63" s="49" t="str">
        <f t="shared" si="4"/>
        <v>NL_RRPCOR_GUD_R6_.</v>
      </c>
      <c r="O63" s="49" t="str">
        <f t="shared" si="4"/>
        <v>NL_RRPCOR_GUD_R6_.</v>
      </c>
      <c r="P63" s="49" t="str">
        <f t="shared" si="4"/>
        <v>NL_RRPCOR_GUD_R6_CXX</v>
      </c>
      <c r="Q63" s="49" t="str">
        <f t="shared" si="5"/>
        <v>NL_RPCOR_GUD_R6_C1</v>
      </c>
      <c r="R63" s="49" t="str">
        <f t="shared" si="5"/>
        <v>NL_RPCOR_GUD_R6_C2</v>
      </c>
      <c r="S63" s="49" t="str">
        <f t="shared" si="5"/>
        <v>NL_RPCOR_GUD_R6_C3</v>
      </c>
      <c r="T63" s="49" t="str">
        <f t="shared" si="5"/>
        <v>NL_RPCOR_GUD_R6_C4</v>
      </c>
      <c r="U63" s="49" t="str">
        <f t="shared" si="5"/>
        <v>NL_RPCOR_GUD_R6_C5</v>
      </c>
      <c r="V63" s="49">
        <v>1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</row>
    <row r="64" spans="2:29" x14ac:dyDescent="0.35">
      <c r="B64" s="49" t="s">
        <v>320</v>
      </c>
      <c r="C64" s="49" t="s">
        <v>389</v>
      </c>
      <c r="D64" s="49" t="str">
        <f t="shared" si="4"/>
        <v>NL_RRPCOR_GUD_R7_C1</v>
      </c>
      <c r="E64" s="49" t="str">
        <f t="shared" si="4"/>
        <v>NL_RRPCOR_GUD_R7_C2</v>
      </c>
      <c r="F64" s="49" t="str">
        <f t="shared" si="4"/>
        <v>NL_RRPCOR_GUD_R7_C3</v>
      </c>
      <c r="G64" s="49" t="str">
        <f t="shared" si="4"/>
        <v>NL_RRPCOR_GUD_R7_C4</v>
      </c>
      <c r="H64" s="49" t="str">
        <f t="shared" si="4"/>
        <v>NL_RRPCOR_GUD_R7_C5</v>
      </c>
      <c r="I64" s="49" t="str">
        <f t="shared" si="4"/>
        <v>NL_RRPCOR_GUD_R7_C6</v>
      </c>
      <c r="J64" s="49" t="str">
        <f t="shared" si="4"/>
        <v>NL_RRPCOR_GUD_R7_C7</v>
      </c>
      <c r="K64" s="49" t="str">
        <f t="shared" si="4"/>
        <v>NL_RRPCOR_GUD_R7_C8</v>
      </c>
      <c r="L64" s="49" t="str">
        <f t="shared" si="4"/>
        <v>NL_RRPCOR_GUD_R7_C9</v>
      </c>
      <c r="M64" s="49" t="str">
        <f t="shared" si="4"/>
        <v>NL_RRPCOR_GUD_R7_C10</v>
      </c>
      <c r="N64" s="49" t="str">
        <f t="shared" si="4"/>
        <v>NL_RRPCOR_GUD_R7_.</v>
      </c>
      <c r="O64" s="49" t="str">
        <f t="shared" si="4"/>
        <v>NL_RRPCOR_GUD_R7_.</v>
      </c>
      <c r="P64" s="49" t="str">
        <f t="shared" si="4"/>
        <v>NL_RRPCOR_GUD_R7_CXX</v>
      </c>
      <c r="Q64" s="49" t="str">
        <f t="shared" si="5"/>
        <v>NL_RPCOR_GUD_R7_C1</v>
      </c>
      <c r="R64" s="49" t="str">
        <f t="shared" si="5"/>
        <v>NL_RPCOR_GUD_R7_C2</v>
      </c>
      <c r="S64" s="49" t="str">
        <f t="shared" si="5"/>
        <v>NL_RPCOR_GUD_R7_C3</v>
      </c>
      <c r="T64" s="49" t="str">
        <f t="shared" si="5"/>
        <v>NL_RPCOR_GUD_R7_C4</v>
      </c>
      <c r="U64" s="49" t="str">
        <f t="shared" si="5"/>
        <v>NL_RPCOR_GUD_R7_C5</v>
      </c>
      <c r="V64" s="49" t="str">
        <f t="shared" si="5"/>
        <v>NL_RPCOR_GUD_R7_C6</v>
      </c>
      <c r="W64" s="49">
        <v>1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49">
        <v>0</v>
      </c>
    </row>
    <row r="65" spans="2:29" x14ac:dyDescent="0.35">
      <c r="B65" s="49" t="s">
        <v>321</v>
      </c>
      <c r="C65" s="49" t="s">
        <v>390</v>
      </c>
      <c r="D65" s="49" t="str">
        <f t="shared" si="4"/>
        <v>NL_RRPCOR_GUD_R8_C1</v>
      </c>
      <c r="E65" s="49" t="str">
        <f t="shared" si="4"/>
        <v>NL_RRPCOR_GUD_R8_C2</v>
      </c>
      <c r="F65" s="49" t="str">
        <f t="shared" si="4"/>
        <v>NL_RRPCOR_GUD_R8_C3</v>
      </c>
      <c r="G65" s="49" t="str">
        <f t="shared" si="4"/>
        <v>NL_RRPCOR_GUD_R8_C4</v>
      </c>
      <c r="H65" s="49" t="str">
        <f t="shared" si="4"/>
        <v>NL_RRPCOR_GUD_R8_C5</v>
      </c>
      <c r="I65" s="49" t="str">
        <f t="shared" si="4"/>
        <v>NL_RRPCOR_GUD_R8_C6</v>
      </c>
      <c r="J65" s="49" t="str">
        <f t="shared" si="4"/>
        <v>NL_RRPCOR_GUD_R8_C7</v>
      </c>
      <c r="K65" s="49" t="str">
        <f t="shared" si="4"/>
        <v>NL_RRPCOR_GUD_R8_C8</v>
      </c>
      <c r="L65" s="49" t="str">
        <f t="shared" si="4"/>
        <v>NL_RRPCOR_GUD_R8_C9</v>
      </c>
      <c r="M65" s="49" t="str">
        <f t="shared" si="4"/>
        <v>NL_RRPCOR_GUD_R8_C10</v>
      </c>
      <c r="N65" s="49" t="str">
        <f t="shared" si="4"/>
        <v>NL_RRPCOR_GUD_R8_.</v>
      </c>
      <c r="O65" s="49" t="str">
        <f t="shared" si="4"/>
        <v>NL_RRPCOR_GUD_R8_.</v>
      </c>
      <c r="P65" s="49" t="str">
        <f t="shared" si="4"/>
        <v>NL_RRPCOR_GUD_R8_CXX</v>
      </c>
      <c r="Q65" s="49" t="str">
        <f t="shared" si="5"/>
        <v>NL_RPCOR_GUD_R8_C1</v>
      </c>
      <c r="R65" s="49" t="str">
        <f t="shared" si="5"/>
        <v>NL_RPCOR_GUD_R8_C2</v>
      </c>
      <c r="S65" s="49" t="str">
        <f t="shared" si="5"/>
        <v>NL_RPCOR_GUD_R8_C3</v>
      </c>
      <c r="T65" s="49" t="str">
        <f t="shared" si="5"/>
        <v>NL_RPCOR_GUD_R8_C4</v>
      </c>
      <c r="U65" s="49" t="str">
        <f t="shared" si="5"/>
        <v>NL_RPCOR_GUD_R8_C5</v>
      </c>
      <c r="V65" s="49" t="str">
        <f t="shared" si="5"/>
        <v>NL_RPCOR_GUD_R8_C6</v>
      </c>
      <c r="W65" s="49" t="str">
        <f t="shared" si="5"/>
        <v>NL_RPCOR_GUD_R8_C7</v>
      </c>
      <c r="X65" s="49">
        <v>1</v>
      </c>
      <c r="Y65" s="49">
        <v>0</v>
      </c>
      <c r="Z65" s="49">
        <v>0</v>
      </c>
      <c r="AA65" s="49">
        <v>0</v>
      </c>
      <c r="AB65" s="49">
        <v>0</v>
      </c>
      <c r="AC65" s="49">
        <v>0</v>
      </c>
    </row>
    <row r="66" spans="2:29" x14ac:dyDescent="0.35">
      <c r="B66" s="49" t="s">
        <v>322</v>
      </c>
      <c r="C66" s="49" t="s">
        <v>391</v>
      </c>
      <c r="D66" s="49" t="str">
        <f t="shared" si="4"/>
        <v>NL_RRPCOR_GUD_R9_C1</v>
      </c>
      <c r="E66" s="49" t="str">
        <f t="shared" si="4"/>
        <v>NL_RRPCOR_GUD_R9_C2</v>
      </c>
      <c r="F66" s="49" t="str">
        <f t="shared" si="4"/>
        <v>NL_RRPCOR_GUD_R9_C3</v>
      </c>
      <c r="G66" s="49" t="str">
        <f t="shared" si="4"/>
        <v>NL_RRPCOR_GUD_R9_C4</v>
      </c>
      <c r="H66" s="49" t="str">
        <f t="shared" si="4"/>
        <v>NL_RRPCOR_GUD_R9_C5</v>
      </c>
      <c r="I66" s="49" t="str">
        <f t="shared" si="4"/>
        <v>NL_RRPCOR_GUD_R9_C6</v>
      </c>
      <c r="J66" s="49" t="str">
        <f t="shared" si="4"/>
        <v>NL_RRPCOR_GUD_R9_C7</v>
      </c>
      <c r="K66" s="49" t="str">
        <f t="shared" si="4"/>
        <v>NL_RRPCOR_GUD_R9_C8</v>
      </c>
      <c r="L66" s="49" t="str">
        <f t="shared" si="4"/>
        <v>NL_RRPCOR_GUD_R9_C9</v>
      </c>
      <c r="M66" s="49" t="str">
        <f t="shared" si="4"/>
        <v>NL_RRPCOR_GUD_R9_C10</v>
      </c>
      <c r="N66" s="49" t="str">
        <f t="shared" si="4"/>
        <v>NL_RRPCOR_GUD_R9_.</v>
      </c>
      <c r="O66" s="49" t="str">
        <f t="shared" si="4"/>
        <v>NL_RRPCOR_GUD_R9_.</v>
      </c>
      <c r="P66" s="49" t="str">
        <f t="shared" si="4"/>
        <v>NL_RRPCOR_GUD_R9_CXX</v>
      </c>
      <c r="Q66" s="49" t="str">
        <f t="shared" si="5"/>
        <v>NL_RPCOR_GUD_R9_C1</v>
      </c>
      <c r="R66" s="49" t="str">
        <f t="shared" si="5"/>
        <v>NL_RPCOR_GUD_R9_C2</v>
      </c>
      <c r="S66" s="49" t="str">
        <f t="shared" si="5"/>
        <v>NL_RPCOR_GUD_R9_C3</v>
      </c>
      <c r="T66" s="49" t="str">
        <f t="shared" si="5"/>
        <v>NL_RPCOR_GUD_R9_C4</v>
      </c>
      <c r="U66" s="49" t="str">
        <f t="shared" si="5"/>
        <v>NL_RPCOR_GUD_R9_C5</v>
      </c>
      <c r="V66" s="49" t="str">
        <f t="shared" si="5"/>
        <v>NL_RPCOR_GUD_R9_C6</v>
      </c>
      <c r="W66" s="49" t="str">
        <f t="shared" si="5"/>
        <v>NL_RPCOR_GUD_R9_C7</v>
      </c>
      <c r="X66" s="49" t="str">
        <f>"NL_RPCOR_GUD_" &amp; $C66 &amp; "_" &amp; X$44</f>
        <v>NL_RPCOR_GUD_R9_C8</v>
      </c>
      <c r="Y66" s="49">
        <v>1</v>
      </c>
      <c r="Z66" s="49">
        <v>0</v>
      </c>
      <c r="AA66" s="49">
        <v>0</v>
      </c>
      <c r="AB66" s="49">
        <v>0</v>
      </c>
      <c r="AC66" s="49">
        <v>0</v>
      </c>
    </row>
    <row r="67" spans="2:29" x14ac:dyDescent="0.35">
      <c r="B67" s="49" t="s">
        <v>323</v>
      </c>
      <c r="C67" s="49" t="s">
        <v>392</v>
      </c>
      <c r="D67" s="49" t="str">
        <f t="shared" si="4"/>
        <v>NL_RRPCOR_GUD_R10_C1</v>
      </c>
      <c r="E67" s="49" t="str">
        <f t="shared" si="4"/>
        <v>NL_RRPCOR_GUD_R10_C2</v>
      </c>
      <c r="F67" s="49" t="str">
        <f t="shared" si="4"/>
        <v>NL_RRPCOR_GUD_R10_C3</v>
      </c>
      <c r="G67" s="49" t="str">
        <f t="shared" si="4"/>
        <v>NL_RRPCOR_GUD_R10_C4</v>
      </c>
      <c r="H67" s="49" t="str">
        <f t="shared" si="4"/>
        <v>NL_RRPCOR_GUD_R10_C5</v>
      </c>
      <c r="I67" s="49" t="str">
        <f t="shared" si="4"/>
        <v>NL_RRPCOR_GUD_R10_C6</v>
      </c>
      <c r="J67" s="49" t="str">
        <f t="shared" si="4"/>
        <v>NL_RRPCOR_GUD_R10_C7</v>
      </c>
      <c r="K67" s="49" t="str">
        <f t="shared" si="4"/>
        <v>NL_RRPCOR_GUD_R10_C8</v>
      </c>
      <c r="L67" s="49" t="str">
        <f t="shared" si="4"/>
        <v>NL_RRPCOR_GUD_R10_C9</v>
      </c>
      <c r="M67" s="49" t="str">
        <f t="shared" si="4"/>
        <v>NL_RRPCOR_GUD_R10_C10</v>
      </c>
      <c r="N67" s="49" t="str">
        <f t="shared" si="4"/>
        <v>NL_RRPCOR_GUD_R10_.</v>
      </c>
      <c r="O67" s="49" t="str">
        <f t="shared" si="4"/>
        <v>NL_RRPCOR_GUD_R10_.</v>
      </c>
      <c r="P67" s="49" t="str">
        <f t="shared" si="4"/>
        <v>NL_RRPCOR_GUD_R10_CXX</v>
      </c>
      <c r="Q67" s="49" t="str">
        <f t="shared" si="5"/>
        <v>NL_RPCOR_GUD_R10_C1</v>
      </c>
      <c r="R67" s="49" t="str">
        <f t="shared" si="5"/>
        <v>NL_RPCOR_GUD_R10_C2</v>
      </c>
      <c r="S67" s="49" t="str">
        <f t="shared" si="5"/>
        <v>NL_RPCOR_GUD_R10_C3</v>
      </c>
      <c r="T67" s="49" t="str">
        <f t="shared" si="5"/>
        <v>NL_RPCOR_GUD_R10_C4</v>
      </c>
      <c r="U67" s="49" t="str">
        <f t="shared" si="5"/>
        <v>NL_RPCOR_GUD_R10_C5</v>
      </c>
      <c r="V67" s="49" t="str">
        <f t="shared" si="5"/>
        <v>NL_RPCOR_GUD_R10_C6</v>
      </c>
      <c r="W67" s="49" t="str">
        <f t="shared" si="5"/>
        <v>NL_RPCOR_GUD_R10_C7</v>
      </c>
      <c r="X67" s="49" t="str">
        <f>"NL_RPCOR_GUD_" &amp; $C67 &amp; "_" &amp; X$44</f>
        <v>NL_RPCOR_GUD_R10_C8</v>
      </c>
      <c r="Y67" s="49" t="str">
        <f>"NL_RPCOR_GUD_" &amp; $C67 &amp; "_" &amp; Y$44</f>
        <v>NL_RPCOR_GUD_R10_C9</v>
      </c>
      <c r="Z67" s="49">
        <v>1</v>
      </c>
      <c r="AA67" s="49">
        <v>0</v>
      </c>
      <c r="AB67" s="49">
        <v>0</v>
      </c>
      <c r="AC67" s="49">
        <v>0</v>
      </c>
    </row>
    <row r="68" spans="2:29" x14ac:dyDescent="0.35">
      <c r="B68" s="49" t="s">
        <v>35</v>
      </c>
      <c r="C68" s="49" t="s">
        <v>35</v>
      </c>
      <c r="D68" s="49" t="str">
        <f t="shared" si="4"/>
        <v>NL_RRPCOR_GUD_._C1</v>
      </c>
      <c r="E68" s="49" t="str">
        <f t="shared" si="4"/>
        <v>NL_RRPCOR_GUD_._C2</v>
      </c>
      <c r="F68" s="49" t="str">
        <f t="shared" si="4"/>
        <v>NL_RRPCOR_GUD_._C3</v>
      </c>
      <c r="G68" s="49" t="str">
        <f t="shared" si="4"/>
        <v>NL_RRPCOR_GUD_._C4</v>
      </c>
      <c r="H68" s="49" t="str">
        <f t="shared" si="4"/>
        <v>NL_RRPCOR_GUD_._C5</v>
      </c>
      <c r="I68" s="49" t="str">
        <f t="shared" si="4"/>
        <v>NL_RRPCOR_GUD_._C6</v>
      </c>
      <c r="J68" s="49" t="str">
        <f t="shared" si="4"/>
        <v>NL_RRPCOR_GUD_._C7</v>
      </c>
      <c r="K68" s="49" t="str">
        <f t="shared" si="4"/>
        <v>NL_RRPCOR_GUD_._C8</v>
      </c>
      <c r="L68" s="49" t="str">
        <f t="shared" si="4"/>
        <v>NL_RRPCOR_GUD_._C9</v>
      </c>
      <c r="M68" s="49" t="str">
        <f t="shared" si="4"/>
        <v>NL_RRPCOR_GUD_._C10</v>
      </c>
      <c r="N68" s="49" t="str">
        <f t="shared" si="4"/>
        <v>NL_RRPCOR_GUD_._.</v>
      </c>
      <c r="O68" s="49" t="str">
        <f t="shared" si="4"/>
        <v>NL_RRPCOR_GUD_._.</v>
      </c>
      <c r="P68" s="49" t="str">
        <f t="shared" si="4"/>
        <v>NL_RRPCOR_GUD_._CXX</v>
      </c>
      <c r="Q68" s="49" t="str">
        <f t="shared" si="5"/>
        <v>NL_RPCOR_GUD_._C1</v>
      </c>
      <c r="R68" s="49" t="str">
        <f t="shared" si="5"/>
        <v>NL_RPCOR_GUD_._C2</v>
      </c>
      <c r="S68" s="49" t="str">
        <f t="shared" si="5"/>
        <v>NL_RPCOR_GUD_._C3</v>
      </c>
      <c r="T68" s="49" t="str">
        <f t="shared" si="5"/>
        <v>NL_RPCOR_GUD_._C4</v>
      </c>
      <c r="U68" s="49" t="str">
        <f t="shared" si="5"/>
        <v>NL_RPCOR_GUD_._C5</v>
      </c>
      <c r="V68" s="49" t="str">
        <f t="shared" si="5"/>
        <v>NL_RPCOR_GUD_._C6</v>
      </c>
      <c r="W68" s="49" t="str">
        <f t="shared" si="5"/>
        <v>NL_RPCOR_GUD_._C7</v>
      </c>
      <c r="X68" s="49" t="str">
        <f>"NL_RPCOR_GUD_" &amp; $C68 &amp; "_" &amp; X$44</f>
        <v>NL_RPCOR_GUD_._C8</v>
      </c>
      <c r="Y68" s="49" t="str">
        <f>"NL_RPCOR_GUD_" &amp; $C68 &amp; "_" &amp; Y$44</f>
        <v>NL_RPCOR_GUD_._C9</v>
      </c>
      <c r="Z68" s="49" t="str">
        <f>"NL_RPCOR_GUD_" &amp; $C68 &amp; "_" &amp; Z$44</f>
        <v>NL_RPCOR_GUD_._C10</v>
      </c>
      <c r="AA68" s="49">
        <v>1</v>
      </c>
      <c r="AB68" s="49">
        <v>0</v>
      </c>
      <c r="AC68" s="49">
        <v>0</v>
      </c>
    </row>
    <row r="69" spans="2:29" x14ac:dyDescent="0.35">
      <c r="B69" s="49" t="s">
        <v>35</v>
      </c>
      <c r="C69" s="49" t="s">
        <v>35</v>
      </c>
      <c r="D69" s="49" t="str">
        <f t="shared" si="4"/>
        <v>NL_RRPCOR_GUD_._C1</v>
      </c>
      <c r="E69" s="49" t="str">
        <f t="shared" si="4"/>
        <v>NL_RRPCOR_GUD_._C2</v>
      </c>
      <c r="F69" s="49" t="str">
        <f t="shared" si="4"/>
        <v>NL_RRPCOR_GUD_._C3</v>
      </c>
      <c r="G69" s="49" t="str">
        <f t="shared" si="4"/>
        <v>NL_RRPCOR_GUD_._C4</v>
      </c>
      <c r="H69" s="49" t="str">
        <f t="shared" si="4"/>
        <v>NL_RRPCOR_GUD_._C5</v>
      </c>
      <c r="I69" s="49" t="str">
        <f t="shared" si="4"/>
        <v>NL_RRPCOR_GUD_._C6</v>
      </c>
      <c r="J69" s="49" t="str">
        <f t="shared" si="4"/>
        <v>NL_RRPCOR_GUD_._C7</v>
      </c>
      <c r="K69" s="49" t="str">
        <f t="shared" si="4"/>
        <v>NL_RRPCOR_GUD_._C8</v>
      </c>
      <c r="L69" s="49" t="str">
        <f t="shared" si="4"/>
        <v>NL_RRPCOR_GUD_._C9</v>
      </c>
      <c r="M69" s="49" t="str">
        <f t="shared" si="4"/>
        <v>NL_RRPCOR_GUD_._C10</v>
      </c>
      <c r="N69" s="49" t="str">
        <f t="shared" si="4"/>
        <v>NL_RRPCOR_GUD_._.</v>
      </c>
      <c r="O69" s="49" t="str">
        <f t="shared" si="4"/>
        <v>NL_RRPCOR_GUD_._.</v>
      </c>
      <c r="P69" s="49" t="str">
        <f t="shared" si="4"/>
        <v>NL_RRPCOR_GUD_._CXX</v>
      </c>
      <c r="Q69" s="49" t="str">
        <f t="shared" si="5"/>
        <v>NL_RPCOR_GUD_._C1</v>
      </c>
      <c r="R69" s="49" t="str">
        <f t="shared" si="5"/>
        <v>NL_RPCOR_GUD_._C2</v>
      </c>
      <c r="S69" s="49" t="str">
        <f t="shared" si="5"/>
        <v>NL_RPCOR_GUD_._C3</v>
      </c>
      <c r="T69" s="49" t="str">
        <f t="shared" si="5"/>
        <v>NL_RPCOR_GUD_._C4</v>
      </c>
      <c r="U69" s="49" t="str">
        <f t="shared" si="5"/>
        <v>NL_RPCOR_GUD_._C5</v>
      </c>
      <c r="V69" s="49" t="str">
        <f t="shared" si="5"/>
        <v>NL_RPCOR_GUD_._C6</v>
      </c>
      <c r="W69" s="49" t="str">
        <f t="shared" si="5"/>
        <v>NL_RPCOR_GUD_._C7</v>
      </c>
      <c r="X69" s="49" t="str">
        <f>"NL_RPCOR_GUD_" &amp; $C69 &amp; "_" &amp; X$44</f>
        <v>NL_RPCOR_GUD_._C8</v>
      </c>
      <c r="Y69" s="49" t="str">
        <f>"NL_RPCOR_GUD_" &amp; $C69 &amp; "_" &amp; Y$44</f>
        <v>NL_RPCOR_GUD_._C9</v>
      </c>
      <c r="Z69" s="49" t="str">
        <f>"NL_RPCOR_GUD_" &amp; $C69 &amp; "_" &amp; Z$44</f>
        <v>NL_RPCOR_GUD_._C10</v>
      </c>
      <c r="AA69" s="49" t="str">
        <f>"NL_RPCOR_GUD_" &amp; $C69 &amp; "_" &amp; AA$44</f>
        <v>NL_RPCOR_GUD_._.</v>
      </c>
      <c r="AB69" s="49">
        <v>1</v>
      </c>
      <c r="AC69" s="49">
        <v>0</v>
      </c>
    </row>
    <row r="70" spans="2:29" x14ac:dyDescent="0.35">
      <c r="B70" s="49" t="s">
        <v>508</v>
      </c>
      <c r="C70" s="49" t="s">
        <v>506</v>
      </c>
      <c r="D70" s="49" t="str">
        <f t="shared" si="4"/>
        <v>NL_RRPCOR_GUD_RXX_C1</v>
      </c>
      <c r="E70" s="49" t="str">
        <f t="shared" si="4"/>
        <v>NL_RRPCOR_GUD_RXX_C2</v>
      </c>
      <c r="F70" s="49" t="str">
        <f t="shared" si="4"/>
        <v>NL_RRPCOR_GUD_RXX_C3</v>
      </c>
      <c r="G70" s="49" t="str">
        <f t="shared" si="4"/>
        <v>NL_RRPCOR_GUD_RXX_C4</v>
      </c>
      <c r="H70" s="49" t="str">
        <f t="shared" si="4"/>
        <v>NL_RRPCOR_GUD_RXX_C5</v>
      </c>
      <c r="I70" s="49" t="str">
        <f t="shared" si="4"/>
        <v>NL_RRPCOR_GUD_RXX_C6</v>
      </c>
      <c r="J70" s="49" t="str">
        <f t="shared" si="4"/>
        <v>NL_RRPCOR_GUD_RXX_C7</v>
      </c>
      <c r="K70" s="49" t="str">
        <f t="shared" si="4"/>
        <v>NL_RRPCOR_GUD_RXX_C8</v>
      </c>
      <c r="L70" s="49" t="str">
        <f t="shared" si="4"/>
        <v>NL_RRPCOR_GUD_RXX_C9</v>
      </c>
      <c r="M70" s="49" t="str">
        <f t="shared" si="4"/>
        <v>NL_RRPCOR_GUD_RXX_C10</v>
      </c>
      <c r="N70" s="49" t="str">
        <f t="shared" si="4"/>
        <v>NL_RRPCOR_GUD_RXX_.</v>
      </c>
      <c r="O70" s="49" t="str">
        <f t="shared" si="4"/>
        <v>NL_RRPCOR_GUD_RXX_.</v>
      </c>
      <c r="P70" s="49" t="str">
        <f t="shared" si="4"/>
        <v>NL_RRPCOR_GUD_RXX_CXX</v>
      </c>
      <c r="Q70" s="49" t="str">
        <f t="shared" si="5"/>
        <v>NL_RPCOR_GUD_RXX_C1</v>
      </c>
      <c r="R70" s="49" t="str">
        <f t="shared" si="5"/>
        <v>NL_RPCOR_GUD_RXX_C2</v>
      </c>
      <c r="S70" s="49" t="str">
        <f t="shared" si="5"/>
        <v>NL_RPCOR_GUD_RXX_C3</v>
      </c>
      <c r="T70" s="49" t="str">
        <f t="shared" si="5"/>
        <v>NL_RPCOR_GUD_RXX_C4</v>
      </c>
      <c r="U70" s="49" t="str">
        <f t="shared" si="5"/>
        <v>NL_RPCOR_GUD_RXX_C5</v>
      </c>
      <c r="V70" s="49" t="str">
        <f t="shared" si="5"/>
        <v>NL_RPCOR_GUD_RXX_C6</v>
      </c>
      <c r="W70" s="49" t="str">
        <f t="shared" si="5"/>
        <v>NL_RPCOR_GUD_RXX_C7</v>
      </c>
      <c r="X70" s="49" t="str">
        <f>"NL_RPCOR_GUD_" &amp; $C70 &amp; "_" &amp; X$44</f>
        <v>NL_RPCOR_GUD_RXX_C8</v>
      </c>
      <c r="Y70" s="49" t="str">
        <f>"NL_RPCOR_GUD_" &amp; $C70 &amp; "_" &amp; Y$44</f>
        <v>NL_RPCOR_GUD_RXX_C9</v>
      </c>
      <c r="Z70" s="49" t="str">
        <f>"NL_RPCOR_GUD_" &amp; $C70 &amp; "_" &amp; Z$44</f>
        <v>NL_RPCOR_GUD_RXX_C10</v>
      </c>
      <c r="AA70" s="49" t="str">
        <f>"NL_RPCOR_GUD_" &amp; $C70 &amp; "_" &amp; AA$44</f>
        <v>NL_RPCOR_GUD_RXX_.</v>
      </c>
      <c r="AB70" s="49" t="str">
        <f>"NL_RPCOR_GUD_" &amp; $C70 &amp; "_" &amp; AB$44</f>
        <v>NL_RPCOR_GUD_RXX_.</v>
      </c>
      <c r="AC70" s="49">
        <v>1</v>
      </c>
    </row>
    <row r="72" spans="2:29" s="46" customFormat="1" x14ac:dyDescent="0.35"/>
    <row r="74" spans="2:29" x14ac:dyDescent="0.35">
      <c r="B74" s="171" t="s">
        <v>411</v>
      </c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  <c r="Q74" s="171"/>
      <c r="R74" s="171"/>
      <c r="S74" s="171"/>
      <c r="T74" s="171"/>
      <c r="U74" s="171"/>
      <c r="V74" s="171"/>
      <c r="W74" s="171"/>
      <c r="X74" s="171"/>
      <c r="Y74" s="171"/>
      <c r="Z74" s="171"/>
      <c r="AA74" s="171"/>
      <c r="AB74" s="171"/>
      <c r="AC74" s="171"/>
    </row>
    <row r="76" spans="2:29" x14ac:dyDescent="0.35">
      <c r="B76" s="49"/>
      <c r="C76" s="49"/>
      <c r="D76" s="49" t="s">
        <v>324</v>
      </c>
      <c r="E76" s="49" t="s">
        <v>325</v>
      </c>
      <c r="F76" s="49" t="s">
        <v>326</v>
      </c>
      <c r="G76" s="49" t="s">
        <v>327</v>
      </c>
      <c r="H76" s="49" t="s">
        <v>328</v>
      </c>
      <c r="I76" s="49" t="s">
        <v>329</v>
      </c>
      <c r="J76" s="49" t="s">
        <v>330</v>
      </c>
      <c r="K76" s="49" t="s">
        <v>331</v>
      </c>
      <c r="L76" s="49" t="s">
        <v>332</v>
      </c>
      <c r="M76" s="49" t="s">
        <v>333</v>
      </c>
      <c r="N76" s="49" t="s">
        <v>35</v>
      </c>
      <c r="O76" s="49" t="s">
        <v>35</v>
      </c>
      <c r="P76" s="49" t="s">
        <v>505</v>
      </c>
      <c r="Q76" s="49" t="s">
        <v>314</v>
      </c>
      <c r="R76" s="49" t="s">
        <v>315</v>
      </c>
      <c r="S76" s="49" t="s">
        <v>316</v>
      </c>
      <c r="T76" s="49" t="s">
        <v>317</v>
      </c>
      <c r="U76" s="49" t="s">
        <v>318</v>
      </c>
      <c r="V76" s="49" t="s">
        <v>319</v>
      </c>
      <c r="W76" s="49" t="s">
        <v>320</v>
      </c>
      <c r="X76" s="49" t="s">
        <v>321</v>
      </c>
      <c r="Y76" s="49" t="s">
        <v>322</v>
      </c>
      <c r="Z76" s="49" t="s">
        <v>323</v>
      </c>
      <c r="AA76" s="49" t="s">
        <v>35</v>
      </c>
      <c r="AB76" s="49" t="s">
        <v>35</v>
      </c>
      <c r="AC76" s="49" t="s">
        <v>508</v>
      </c>
    </row>
    <row r="77" spans="2:29" x14ac:dyDescent="0.35">
      <c r="B77" s="49"/>
      <c r="C77" s="49"/>
      <c r="D77" s="101" t="s">
        <v>357</v>
      </c>
      <c r="E77" s="101" t="s">
        <v>358</v>
      </c>
      <c r="F77" s="101" t="s">
        <v>359</v>
      </c>
      <c r="G77" s="101" t="s">
        <v>360</v>
      </c>
      <c r="H77" s="101" t="s">
        <v>361</v>
      </c>
      <c r="I77" s="101" t="s">
        <v>362</v>
      </c>
      <c r="J77" s="101" t="s">
        <v>363</v>
      </c>
      <c r="K77" s="101" t="s">
        <v>364</v>
      </c>
      <c r="L77" s="101" t="s">
        <v>365</v>
      </c>
      <c r="M77" s="101" t="s">
        <v>366</v>
      </c>
      <c r="N77" s="101" t="s">
        <v>35</v>
      </c>
      <c r="O77" s="101" t="s">
        <v>35</v>
      </c>
      <c r="P77" s="101" t="s">
        <v>507</v>
      </c>
      <c r="Q77" s="101" t="s">
        <v>357</v>
      </c>
      <c r="R77" s="101" t="s">
        <v>358</v>
      </c>
      <c r="S77" s="101" t="s">
        <v>359</v>
      </c>
      <c r="T77" s="101" t="s">
        <v>360</v>
      </c>
      <c r="U77" s="101" t="s">
        <v>361</v>
      </c>
      <c r="V77" s="101" t="s">
        <v>362</v>
      </c>
      <c r="W77" s="101" t="s">
        <v>363</v>
      </c>
      <c r="X77" s="101" t="s">
        <v>364</v>
      </c>
      <c r="Y77" s="101" t="s">
        <v>365</v>
      </c>
      <c r="Z77" s="101" t="s">
        <v>366</v>
      </c>
      <c r="AA77" s="101" t="s">
        <v>35</v>
      </c>
      <c r="AB77" s="101" t="s">
        <v>35</v>
      </c>
      <c r="AC77" s="101" t="s">
        <v>507</v>
      </c>
    </row>
    <row r="78" spans="2:29" x14ac:dyDescent="0.35">
      <c r="B78" s="49" t="s">
        <v>324</v>
      </c>
      <c r="C78" s="49" t="s">
        <v>383</v>
      </c>
      <c r="D78" s="49">
        <v>1</v>
      </c>
      <c r="E78" s="49">
        <v>0</v>
      </c>
      <c r="F78" s="49">
        <v>0</v>
      </c>
      <c r="G78" s="49">
        <v>0</v>
      </c>
      <c r="H78" s="49">
        <v>0</v>
      </c>
      <c r="I78" s="49"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</row>
    <row r="79" spans="2:29" x14ac:dyDescent="0.35">
      <c r="B79" s="49" t="s">
        <v>325</v>
      </c>
      <c r="C79" s="49" t="s">
        <v>384</v>
      </c>
      <c r="D79" s="49" t="str">
        <f t="shared" ref="D79:J90" si="6">"NL_LRCOR_NDI_" &amp; $C79 &amp; "_" &amp; D$77</f>
        <v>NL_LRCOR_NDI_R2_C1</v>
      </c>
      <c r="E79" s="49">
        <v>1</v>
      </c>
      <c r="F79" s="49">
        <v>0</v>
      </c>
      <c r="G79" s="49">
        <v>0</v>
      </c>
      <c r="H79" s="49">
        <v>0</v>
      </c>
      <c r="I79" s="49"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</row>
    <row r="80" spans="2:29" x14ac:dyDescent="0.35">
      <c r="B80" s="49" t="s">
        <v>326</v>
      </c>
      <c r="C80" s="49" t="s">
        <v>385</v>
      </c>
      <c r="D80" s="49" t="str">
        <f t="shared" si="6"/>
        <v>NL_LRCOR_NDI_R3_C1</v>
      </c>
      <c r="E80" s="49" t="str">
        <f t="shared" si="6"/>
        <v>NL_LRCOR_NDI_R3_C2</v>
      </c>
      <c r="F80" s="49">
        <v>1</v>
      </c>
      <c r="G80" s="49">
        <v>0</v>
      </c>
      <c r="H80" s="49">
        <v>0</v>
      </c>
      <c r="I80" s="49"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</row>
    <row r="81" spans="2:29" x14ac:dyDescent="0.35">
      <c r="B81" s="49" t="s">
        <v>327</v>
      </c>
      <c r="C81" s="49" t="s">
        <v>386</v>
      </c>
      <c r="D81" s="49" t="str">
        <f t="shared" si="6"/>
        <v>NL_LRCOR_NDI_R4_C1</v>
      </c>
      <c r="E81" s="49" t="str">
        <f t="shared" si="6"/>
        <v>NL_LRCOR_NDI_R4_C2</v>
      </c>
      <c r="F81" s="49" t="str">
        <f t="shared" si="6"/>
        <v>NL_LRCOR_NDI_R4_C3</v>
      </c>
      <c r="G81" s="49">
        <v>1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</row>
    <row r="82" spans="2:29" x14ac:dyDescent="0.35">
      <c r="B82" s="49" t="s">
        <v>328</v>
      </c>
      <c r="C82" s="49" t="s">
        <v>387</v>
      </c>
      <c r="D82" s="49" t="str">
        <f t="shared" si="6"/>
        <v>NL_LRCOR_NDI_R5_C1</v>
      </c>
      <c r="E82" s="49" t="str">
        <f t="shared" si="6"/>
        <v>NL_LRCOR_NDI_R5_C2</v>
      </c>
      <c r="F82" s="49" t="str">
        <f t="shared" si="6"/>
        <v>NL_LRCOR_NDI_R5_C3</v>
      </c>
      <c r="G82" s="49" t="str">
        <f t="shared" si="6"/>
        <v>NL_LRCOR_NDI_R5_C4</v>
      </c>
      <c r="H82" s="49">
        <v>1</v>
      </c>
      <c r="I82" s="49">
        <v>0</v>
      </c>
      <c r="J82" s="49">
        <v>0</v>
      </c>
      <c r="K82" s="49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49">
        <v>0</v>
      </c>
    </row>
    <row r="83" spans="2:29" x14ac:dyDescent="0.35">
      <c r="B83" s="49" t="s">
        <v>329</v>
      </c>
      <c r="C83" s="49" t="s">
        <v>388</v>
      </c>
      <c r="D83" s="49" t="str">
        <f t="shared" si="6"/>
        <v>NL_LRCOR_NDI_R6_C1</v>
      </c>
      <c r="E83" s="49" t="str">
        <f t="shared" si="6"/>
        <v>NL_LRCOR_NDI_R6_C2</v>
      </c>
      <c r="F83" s="49" t="str">
        <f t="shared" si="6"/>
        <v>NL_LRCOR_NDI_R6_C3</v>
      </c>
      <c r="G83" s="49" t="str">
        <f t="shared" si="6"/>
        <v>NL_LRCOR_NDI_R6_C4</v>
      </c>
      <c r="H83" s="49" t="str">
        <f t="shared" si="6"/>
        <v>NL_LRCOR_NDI_R6_C5</v>
      </c>
      <c r="I83" s="49">
        <v>1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</row>
    <row r="84" spans="2:29" x14ac:dyDescent="0.35">
      <c r="B84" s="49" t="s">
        <v>330</v>
      </c>
      <c r="C84" s="49" t="s">
        <v>389</v>
      </c>
      <c r="D84" s="49" t="str">
        <f t="shared" si="6"/>
        <v>NL_LRCOR_NDI_R7_C1</v>
      </c>
      <c r="E84" s="49" t="str">
        <f t="shared" si="6"/>
        <v>NL_LRCOR_NDI_R7_C2</v>
      </c>
      <c r="F84" s="49" t="str">
        <f t="shared" si="6"/>
        <v>NL_LRCOR_NDI_R7_C3</v>
      </c>
      <c r="G84" s="49" t="str">
        <f t="shared" si="6"/>
        <v>NL_LRCOR_NDI_R7_C4</v>
      </c>
      <c r="H84" s="49" t="str">
        <f t="shared" si="6"/>
        <v>NL_LRCOR_NDI_R7_C5</v>
      </c>
      <c r="I84" s="49" t="str">
        <f t="shared" si="6"/>
        <v>NL_LRCOR_NDI_R7_C6</v>
      </c>
      <c r="J84" s="49">
        <v>1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</row>
    <row r="85" spans="2:29" x14ac:dyDescent="0.35">
      <c r="B85" s="49" t="s">
        <v>331</v>
      </c>
      <c r="C85" s="49" t="s">
        <v>390</v>
      </c>
      <c r="D85" s="49" t="str">
        <f t="shared" si="6"/>
        <v>NL_LRCOR_NDI_R8_C1</v>
      </c>
      <c r="E85" s="49" t="str">
        <f t="shared" si="6"/>
        <v>NL_LRCOR_NDI_R8_C2</v>
      </c>
      <c r="F85" s="49" t="str">
        <f t="shared" si="6"/>
        <v>NL_LRCOR_NDI_R8_C3</v>
      </c>
      <c r="G85" s="49" t="str">
        <f t="shared" si="6"/>
        <v>NL_LRCOR_NDI_R8_C4</v>
      </c>
      <c r="H85" s="49" t="str">
        <f t="shared" si="6"/>
        <v>NL_LRCOR_NDI_R8_C5</v>
      </c>
      <c r="I85" s="49" t="str">
        <f t="shared" si="6"/>
        <v>NL_LRCOR_NDI_R8_C6</v>
      </c>
      <c r="J85" s="49" t="str">
        <f t="shared" si="6"/>
        <v>NL_LRCOR_NDI_R8_C7</v>
      </c>
      <c r="K85" s="49">
        <v>1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49">
        <v>0</v>
      </c>
      <c r="X85" s="49">
        <v>0</v>
      </c>
      <c r="Y85" s="49">
        <v>0</v>
      </c>
      <c r="Z85" s="49">
        <v>0</v>
      </c>
      <c r="AA85" s="49">
        <v>0</v>
      </c>
      <c r="AB85" s="49">
        <v>0</v>
      </c>
      <c r="AC85" s="49">
        <v>0</v>
      </c>
    </row>
    <row r="86" spans="2:29" x14ac:dyDescent="0.35">
      <c r="B86" s="49" t="s">
        <v>332</v>
      </c>
      <c r="C86" s="49" t="s">
        <v>391</v>
      </c>
      <c r="D86" s="49" t="str">
        <f t="shared" si="6"/>
        <v>NL_LRCOR_NDI_R9_C1</v>
      </c>
      <c r="E86" s="49" t="str">
        <f t="shared" si="6"/>
        <v>NL_LRCOR_NDI_R9_C2</v>
      </c>
      <c r="F86" s="49" t="str">
        <f t="shared" si="6"/>
        <v>NL_LRCOR_NDI_R9_C3</v>
      </c>
      <c r="G86" s="49" t="str">
        <f t="shared" si="6"/>
        <v>NL_LRCOR_NDI_R9_C4</v>
      </c>
      <c r="H86" s="49" t="str">
        <f t="shared" si="6"/>
        <v>NL_LRCOR_NDI_R9_C5</v>
      </c>
      <c r="I86" s="49" t="str">
        <f t="shared" si="6"/>
        <v>NL_LRCOR_NDI_R9_C6</v>
      </c>
      <c r="J86" s="49" t="str">
        <f t="shared" si="6"/>
        <v>NL_LRCOR_NDI_R9_C7</v>
      </c>
      <c r="K86" s="49" t="str">
        <f>"NL_LRCOR_NDI_" &amp; $C86 &amp; "_" &amp; K$77</f>
        <v>NL_LRCOR_NDI_R9_C8</v>
      </c>
      <c r="L86" s="49">
        <v>1</v>
      </c>
      <c r="M86" s="49">
        <v>0</v>
      </c>
      <c r="N86" s="49">
        <v>0</v>
      </c>
      <c r="O86" s="49">
        <v>0</v>
      </c>
      <c r="P86" s="49">
        <v>0</v>
      </c>
      <c r="Q86" s="49">
        <v>0</v>
      </c>
      <c r="R86" s="49">
        <v>0</v>
      </c>
      <c r="S86" s="49">
        <v>0</v>
      </c>
      <c r="T86" s="49">
        <v>0</v>
      </c>
      <c r="U86" s="49">
        <v>0</v>
      </c>
      <c r="V86" s="49">
        <v>0</v>
      </c>
      <c r="W86" s="49">
        <v>0</v>
      </c>
      <c r="X86" s="49">
        <v>0</v>
      </c>
      <c r="Y86" s="49">
        <v>0</v>
      </c>
      <c r="Z86" s="49">
        <v>0</v>
      </c>
      <c r="AA86" s="49">
        <v>0</v>
      </c>
      <c r="AB86" s="49">
        <v>0</v>
      </c>
      <c r="AC86" s="49">
        <v>0</v>
      </c>
    </row>
    <row r="87" spans="2:29" x14ac:dyDescent="0.35">
      <c r="B87" s="49" t="s">
        <v>333</v>
      </c>
      <c r="C87" s="49" t="s">
        <v>392</v>
      </c>
      <c r="D87" s="49" t="str">
        <f t="shared" si="6"/>
        <v>NL_LRCOR_NDI_R10_C1</v>
      </c>
      <c r="E87" s="49" t="str">
        <f t="shared" si="6"/>
        <v>NL_LRCOR_NDI_R10_C2</v>
      </c>
      <c r="F87" s="49" t="str">
        <f t="shared" si="6"/>
        <v>NL_LRCOR_NDI_R10_C3</v>
      </c>
      <c r="G87" s="49" t="str">
        <f t="shared" si="6"/>
        <v>NL_LRCOR_NDI_R10_C4</v>
      </c>
      <c r="H87" s="49" t="str">
        <f t="shared" si="6"/>
        <v>NL_LRCOR_NDI_R10_C5</v>
      </c>
      <c r="I87" s="49" t="str">
        <f t="shared" si="6"/>
        <v>NL_LRCOR_NDI_R10_C6</v>
      </c>
      <c r="J87" s="49" t="str">
        <f t="shared" si="6"/>
        <v>NL_LRCOR_NDI_R10_C7</v>
      </c>
      <c r="K87" s="49" t="str">
        <f>"NL_LRCOR_NDI_" &amp; $C87 &amp; "_" &amp; K$77</f>
        <v>NL_LRCOR_NDI_R10_C8</v>
      </c>
      <c r="L87" s="49" t="str">
        <f>"NL_LRCOR_NDI_" &amp; $C87 &amp; "_" &amp; L$77</f>
        <v>NL_LRCOR_NDI_R10_C9</v>
      </c>
      <c r="M87" s="49">
        <v>1</v>
      </c>
      <c r="N87" s="49">
        <v>0</v>
      </c>
      <c r="O87" s="49">
        <v>0</v>
      </c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0</v>
      </c>
      <c r="V87" s="49">
        <v>0</v>
      </c>
      <c r="W87" s="49">
        <v>0</v>
      </c>
      <c r="X87" s="49">
        <v>0</v>
      </c>
      <c r="Y87" s="49">
        <v>0</v>
      </c>
      <c r="Z87" s="49">
        <v>0</v>
      </c>
      <c r="AA87" s="49">
        <v>0</v>
      </c>
      <c r="AB87" s="49">
        <v>0</v>
      </c>
      <c r="AC87" s="49">
        <v>0</v>
      </c>
    </row>
    <row r="88" spans="2:29" x14ac:dyDescent="0.35">
      <c r="B88" s="49" t="s">
        <v>35</v>
      </c>
      <c r="C88" s="49" t="s">
        <v>35</v>
      </c>
      <c r="D88" s="49" t="str">
        <f t="shared" si="6"/>
        <v>NL_LRCOR_NDI_._C1</v>
      </c>
      <c r="E88" s="49" t="str">
        <f t="shared" si="6"/>
        <v>NL_LRCOR_NDI_._C2</v>
      </c>
      <c r="F88" s="49" t="str">
        <f t="shared" si="6"/>
        <v>NL_LRCOR_NDI_._C3</v>
      </c>
      <c r="G88" s="49" t="str">
        <f t="shared" si="6"/>
        <v>NL_LRCOR_NDI_._C4</v>
      </c>
      <c r="H88" s="49" t="str">
        <f t="shared" si="6"/>
        <v>NL_LRCOR_NDI_._C5</v>
      </c>
      <c r="I88" s="49" t="str">
        <f t="shared" si="6"/>
        <v>NL_LRCOR_NDI_._C6</v>
      </c>
      <c r="J88" s="49" t="str">
        <f t="shared" si="6"/>
        <v>NL_LRCOR_NDI_._C7</v>
      </c>
      <c r="K88" s="49" t="str">
        <f>"NL_LRCOR_NDI_" &amp; $C88 &amp; "_" &amp; K$77</f>
        <v>NL_LRCOR_NDI_._C8</v>
      </c>
      <c r="L88" s="49" t="str">
        <f>"NL_LRCOR_NDI_" &amp; $C88 &amp; "_" &amp; L$77</f>
        <v>NL_LRCOR_NDI_._C9</v>
      </c>
      <c r="M88" s="49" t="str">
        <f>"NL_LRCOR_NDI_" &amp; $C88 &amp; "_" &amp; M$77</f>
        <v>NL_LRCOR_NDI_._C10</v>
      </c>
      <c r="N88" s="49">
        <v>1</v>
      </c>
      <c r="O88" s="49">
        <v>0</v>
      </c>
      <c r="P88" s="49">
        <v>0</v>
      </c>
      <c r="Q88" s="49">
        <v>0</v>
      </c>
      <c r="R88" s="49">
        <v>0</v>
      </c>
      <c r="S88" s="49">
        <v>0</v>
      </c>
      <c r="T88" s="49">
        <v>0</v>
      </c>
      <c r="U88" s="49">
        <v>0</v>
      </c>
      <c r="V88" s="49">
        <v>0</v>
      </c>
      <c r="W88" s="49">
        <v>0</v>
      </c>
      <c r="X88" s="49">
        <v>0</v>
      </c>
      <c r="Y88" s="49">
        <v>0</v>
      </c>
      <c r="Z88" s="49">
        <v>0</v>
      </c>
      <c r="AA88" s="49">
        <v>0</v>
      </c>
      <c r="AB88" s="49">
        <v>0</v>
      </c>
      <c r="AC88" s="49">
        <v>0</v>
      </c>
    </row>
    <row r="89" spans="2:29" x14ac:dyDescent="0.35">
      <c r="B89" s="49" t="s">
        <v>35</v>
      </c>
      <c r="C89" s="49" t="s">
        <v>35</v>
      </c>
      <c r="D89" s="49" t="str">
        <f t="shared" si="6"/>
        <v>NL_LRCOR_NDI_._C1</v>
      </c>
      <c r="E89" s="49" t="str">
        <f t="shared" si="6"/>
        <v>NL_LRCOR_NDI_._C2</v>
      </c>
      <c r="F89" s="49" t="str">
        <f t="shared" si="6"/>
        <v>NL_LRCOR_NDI_._C3</v>
      </c>
      <c r="G89" s="49" t="str">
        <f t="shared" si="6"/>
        <v>NL_LRCOR_NDI_._C4</v>
      </c>
      <c r="H89" s="49" t="str">
        <f t="shared" si="6"/>
        <v>NL_LRCOR_NDI_._C5</v>
      </c>
      <c r="I89" s="49" t="str">
        <f t="shared" si="6"/>
        <v>NL_LRCOR_NDI_._C6</v>
      </c>
      <c r="J89" s="49" t="str">
        <f t="shared" si="6"/>
        <v>NL_LRCOR_NDI_._C7</v>
      </c>
      <c r="K89" s="49" t="str">
        <f>"NL_LRCOR_NDI_" &amp; $C89 &amp; "_" &amp; K$77</f>
        <v>NL_LRCOR_NDI_._C8</v>
      </c>
      <c r="L89" s="49" t="str">
        <f>"NL_LRCOR_NDI_" &amp; $C89 &amp; "_" &amp; L$77</f>
        <v>NL_LRCOR_NDI_._C9</v>
      </c>
      <c r="M89" s="49" t="str">
        <f>"NL_LRCOR_NDI_" &amp; $C89 &amp; "_" &amp; M$77</f>
        <v>NL_LRCOR_NDI_._C10</v>
      </c>
      <c r="N89" s="49" t="str">
        <f>"NL_LRCOR_NDI_" &amp; $C89 &amp; "_" &amp; N$77</f>
        <v>NL_LRCOR_NDI_._.</v>
      </c>
      <c r="O89" s="49">
        <v>1</v>
      </c>
      <c r="P89" s="49">
        <v>0</v>
      </c>
      <c r="Q89" s="49">
        <v>0</v>
      </c>
      <c r="R89" s="49">
        <v>0</v>
      </c>
      <c r="S89" s="49">
        <v>0</v>
      </c>
      <c r="T89" s="49">
        <v>0</v>
      </c>
      <c r="U89" s="49">
        <v>0</v>
      </c>
      <c r="V89" s="49">
        <v>0</v>
      </c>
      <c r="W89" s="49">
        <v>0</v>
      </c>
      <c r="X89" s="49">
        <v>0</v>
      </c>
      <c r="Y89" s="49">
        <v>0</v>
      </c>
      <c r="Z89" s="49">
        <v>0</v>
      </c>
      <c r="AA89" s="49">
        <v>0</v>
      </c>
      <c r="AB89" s="49">
        <v>0</v>
      </c>
      <c r="AC89" s="49">
        <v>0</v>
      </c>
    </row>
    <row r="90" spans="2:29" x14ac:dyDescent="0.35">
      <c r="B90" s="49" t="s">
        <v>505</v>
      </c>
      <c r="C90" s="49" t="s">
        <v>506</v>
      </c>
      <c r="D90" s="49" t="str">
        <f t="shared" si="6"/>
        <v>NL_LRCOR_NDI_RXX_C1</v>
      </c>
      <c r="E90" s="49" t="str">
        <f t="shared" si="6"/>
        <v>NL_LRCOR_NDI_RXX_C2</v>
      </c>
      <c r="F90" s="49" t="str">
        <f t="shared" si="6"/>
        <v>NL_LRCOR_NDI_RXX_C3</v>
      </c>
      <c r="G90" s="49" t="str">
        <f t="shared" si="6"/>
        <v>NL_LRCOR_NDI_RXX_C4</v>
      </c>
      <c r="H90" s="49" t="str">
        <f t="shared" si="6"/>
        <v>NL_LRCOR_NDI_RXX_C5</v>
      </c>
      <c r="I90" s="49" t="str">
        <f t="shared" si="6"/>
        <v>NL_LRCOR_NDI_RXX_C6</v>
      </c>
      <c r="J90" s="49" t="str">
        <f t="shared" si="6"/>
        <v>NL_LRCOR_NDI_RXX_C7</v>
      </c>
      <c r="K90" s="49" t="str">
        <f>"NL_LRCOR_NDI_" &amp; $C90 &amp; "_" &amp; K$77</f>
        <v>NL_LRCOR_NDI_RXX_C8</v>
      </c>
      <c r="L90" s="49" t="str">
        <f>"NL_LRCOR_NDI_" &amp; $C90 &amp; "_" &amp; L$77</f>
        <v>NL_LRCOR_NDI_RXX_C9</v>
      </c>
      <c r="M90" s="49" t="str">
        <f>"NL_LRCOR_NDI_" &amp; $C90 &amp; "_" &amp; M$77</f>
        <v>NL_LRCOR_NDI_RXX_C10</v>
      </c>
      <c r="N90" s="49" t="str">
        <f>"NL_LRCOR_NDI_" &amp; $C90 &amp; "_" &amp; N$77</f>
        <v>NL_LRCOR_NDI_RXX_.</v>
      </c>
      <c r="O90" s="49" t="str">
        <f>"NL_LRCOR_NDI_" &amp; $C90 &amp; "_" &amp; O$77</f>
        <v>NL_LRCOR_NDI_RXX_.</v>
      </c>
      <c r="P90" s="49">
        <v>1</v>
      </c>
      <c r="Q90" s="49">
        <v>0</v>
      </c>
      <c r="R90" s="49">
        <v>0</v>
      </c>
      <c r="S90" s="49">
        <v>0</v>
      </c>
      <c r="T90" s="49">
        <v>0</v>
      </c>
      <c r="U90" s="49">
        <v>0</v>
      </c>
      <c r="V90" s="49">
        <v>0</v>
      </c>
      <c r="W90" s="49">
        <v>0</v>
      </c>
      <c r="X90" s="49">
        <v>0</v>
      </c>
      <c r="Y90" s="49">
        <v>0</v>
      </c>
      <c r="Z90" s="49">
        <v>0</v>
      </c>
      <c r="AA90" s="49">
        <v>0</v>
      </c>
      <c r="AB90" s="49">
        <v>0</v>
      </c>
      <c r="AC90" s="49">
        <v>0</v>
      </c>
    </row>
    <row r="91" spans="2:29" x14ac:dyDescent="0.35">
      <c r="B91" s="49" t="s">
        <v>314</v>
      </c>
      <c r="C91" s="49" t="s">
        <v>383</v>
      </c>
      <c r="D91" s="49" t="str">
        <f t="shared" ref="D91:P103" si="7">"NL_LRPCOR_NDI_" &amp; $C91 &amp; "_" &amp; D$77</f>
        <v>NL_LRPCOR_NDI_R1_C1</v>
      </c>
      <c r="E91" s="49" t="str">
        <f t="shared" si="7"/>
        <v>NL_LRPCOR_NDI_R1_C2</v>
      </c>
      <c r="F91" s="49" t="str">
        <f t="shared" si="7"/>
        <v>NL_LRPCOR_NDI_R1_C3</v>
      </c>
      <c r="G91" s="49" t="str">
        <f t="shared" si="7"/>
        <v>NL_LRPCOR_NDI_R1_C4</v>
      </c>
      <c r="H91" s="49" t="str">
        <f t="shared" si="7"/>
        <v>NL_LRPCOR_NDI_R1_C5</v>
      </c>
      <c r="I91" s="49" t="str">
        <f t="shared" si="7"/>
        <v>NL_LRPCOR_NDI_R1_C6</v>
      </c>
      <c r="J91" s="49" t="str">
        <f t="shared" si="7"/>
        <v>NL_LRPCOR_NDI_R1_C7</v>
      </c>
      <c r="K91" s="49" t="str">
        <f t="shared" si="7"/>
        <v>NL_LRPCOR_NDI_R1_C8</v>
      </c>
      <c r="L91" s="49" t="str">
        <f t="shared" si="7"/>
        <v>NL_LRPCOR_NDI_R1_C9</v>
      </c>
      <c r="M91" s="49" t="str">
        <f t="shared" si="7"/>
        <v>NL_LRPCOR_NDI_R1_C10</v>
      </c>
      <c r="N91" s="49" t="str">
        <f t="shared" si="7"/>
        <v>NL_LRPCOR_NDI_R1_.</v>
      </c>
      <c r="O91" s="49" t="str">
        <f t="shared" si="7"/>
        <v>NL_LRPCOR_NDI_R1_.</v>
      </c>
      <c r="P91" s="49" t="str">
        <f t="shared" si="7"/>
        <v>NL_LRPCOR_NDI_R1_CXX</v>
      </c>
      <c r="Q91" s="49">
        <v>1</v>
      </c>
      <c r="R91" s="49">
        <v>0</v>
      </c>
      <c r="S91" s="49">
        <v>0</v>
      </c>
      <c r="T91" s="49">
        <v>0</v>
      </c>
      <c r="U91" s="49">
        <v>0</v>
      </c>
      <c r="V91" s="49">
        <v>0</v>
      </c>
      <c r="W91" s="49">
        <v>0</v>
      </c>
      <c r="X91" s="49">
        <v>0</v>
      </c>
      <c r="Y91" s="49">
        <v>0</v>
      </c>
      <c r="Z91" s="49">
        <v>0</v>
      </c>
      <c r="AA91" s="49">
        <v>0</v>
      </c>
      <c r="AB91" s="49">
        <v>0</v>
      </c>
      <c r="AC91" s="49">
        <v>0</v>
      </c>
    </row>
    <row r="92" spans="2:29" x14ac:dyDescent="0.35">
      <c r="B92" s="49" t="s">
        <v>315</v>
      </c>
      <c r="C92" s="49" t="s">
        <v>384</v>
      </c>
      <c r="D92" s="49" t="str">
        <f t="shared" si="7"/>
        <v>NL_LRPCOR_NDI_R2_C1</v>
      </c>
      <c r="E92" s="49" t="str">
        <f t="shared" si="7"/>
        <v>NL_LRPCOR_NDI_R2_C2</v>
      </c>
      <c r="F92" s="49" t="str">
        <f t="shared" si="7"/>
        <v>NL_LRPCOR_NDI_R2_C3</v>
      </c>
      <c r="G92" s="49" t="str">
        <f t="shared" si="7"/>
        <v>NL_LRPCOR_NDI_R2_C4</v>
      </c>
      <c r="H92" s="49" t="str">
        <f t="shared" si="7"/>
        <v>NL_LRPCOR_NDI_R2_C5</v>
      </c>
      <c r="I92" s="49" t="str">
        <f t="shared" si="7"/>
        <v>NL_LRPCOR_NDI_R2_C6</v>
      </c>
      <c r="J92" s="49" t="str">
        <f t="shared" si="7"/>
        <v>NL_LRPCOR_NDI_R2_C7</v>
      </c>
      <c r="K92" s="49" t="str">
        <f t="shared" si="7"/>
        <v>NL_LRPCOR_NDI_R2_C8</v>
      </c>
      <c r="L92" s="49" t="str">
        <f t="shared" si="7"/>
        <v>NL_LRPCOR_NDI_R2_C9</v>
      </c>
      <c r="M92" s="49" t="str">
        <f t="shared" si="7"/>
        <v>NL_LRPCOR_NDI_R2_C10</v>
      </c>
      <c r="N92" s="49" t="str">
        <f t="shared" si="7"/>
        <v>NL_LRPCOR_NDI_R2_.</v>
      </c>
      <c r="O92" s="49" t="str">
        <f t="shared" si="7"/>
        <v>NL_LRPCOR_NDI_R2_.</v>
      </c>
      <c r="P92" s="49" t="str">
        <f t="shared" si="7"/>
        <v>NL_LRPCOR_NDI_R2_CXX</v>
      </c>
      <c r="Q92" s="49" t="str">
        <f t="shared" ref="Q92:W103" si="8">"NL_LPCOR_NDI_" &amp; $C92 &amp; "_" &amp; Q$77</f>
        <v>NL_LPCOR_NDI_R2_C1</v>
      </c>
      <c r="R92" s="49">
        <v>1</v>
      </c>
      <c r="S92" s="49">
        <v>0</v>
      </c>
      <c r="T92" s="49">
        <v>0</v>
      </c>
      <c r="U92" s="49">
        <v>0</v>
      </c>
      <c r="V92" s="49">
        <v>0</v>
      </c>
      <c r="W92" s="49">
        <v>0</v>
      </c>
      <c r="X92" s="49">
        <v>0</v>
      </c>
      <c r="Y92" s="49">
        <v>0</v>
      </c>
      <c r="Z92" s="49">
        <v>0</v>
      </c>
      <c r="AA92" s="49">
        <v>0</v>
      </c>
      <c r="AB92" s="49">
        <v>0</v>
      </c>
      <c r="AC92" s="49">
        <v>0</v>
      </c>
    </row>
    <row r="93" spans="2:29" x14ac:dyDescent="0.35">
      <c r="B93" s="49" t="s">
        <v>316</v>
      </c>
      <c r="C93" s="49" t="s">
        <v>385</v>
      </c>
      <c r="D93" s="49" t="str">
        <f t="shared" si="7"/>
        <v>NL_LRPCOR_NDI_R3_C1</v>
      </c>
      <c r="E93" s="49" t="str">
        <f t="shared" si="7"/>
        <v>NL_LRPCOR_NDI_R3_C2</v>
      </c>
      <c r="F93" s="49" t="str">
        <f t="shared" si="7"/>
        <v>NL_LRPCOR_NDI_R3_C3</v>
      </c>
      <c r="G93" s="49" t="str">
        <f t="shared" si="7"/>
        <v>NL_LRPCOR_NDI_R3_C4</v>
      </c>
      <c r="H93" s="49" t="str">
        <f t="shared" si="7"/>
        <v>NL_LRPCOR_NDI_R3_C5</v>
      </c>
      <c r="I93" s="49" t="str">
        <f t="shared" si="7"/>
        <v>NL_LRPCOR_NDI_R3_C6</v>
      </c>
      <c r="J93" s="49" t="str">
        <f t="shared" si="7"/>
        <v>NL_LRPCOR_NDI_R3_C7</v>
      </c>
      <c r="K93" s="49" t="str">
        <f t="shared" si="7"/>
        <v>NL_LRPCOR_NDI_R3_C8</v>
      </c>
      <c r="L93" s="49" t="str">
        <f t="shared" si="7"/>
        <v>NL_LRPCOR_NDI_R3_C9</v>
      </c>
      <c r="M93" s="49" t="str">
        <f t="shared" si="7"/>
        <v>NL_LRPCOR_NDI_R3_C10</v>
      </c>
      <c r="N93" s="49" t="str">
        <f t="shared" si="7"/>
        <v>NL_LRPCOR_NDI_R3_.</v>
      </c>
      <c r="O93" s="49" t="str">
        <f t="shared" si="7"/>
        <v>NL_LRPCOR_NDI_R3_.</v>
      </c>
      <c r="P93" s="49" t="str">
        <f t="shared" si="7"/>
        <v>NL_LRPCOR_NDI_R3_CXX</v>
      </c>
      <c r="Q93" s="49" t="str">
        <f t="shared" si="8"/>
        <v>NL_LPCOR_NDI_R3_C1</v>
      </c>
      <c r="R93" s="49" t="str">
        <f t="shared" si="8"/>
        <v>NL_LPCOR_NDI_R3_C2</v>
      </c>
      <c r="S93" s="49">
        <v>1</v>
      </c>
      <c r="T93" s="49">
        <v>0</v>
      </c>
      <c r="U93" s="49">
        <v>0</v>
      </c>
      <c r="V93" s="49">
        <v>0</v>
      </c>
      <c r="W93" s="49">
        <v>0</v>
      </c>
      <c r="X93" s="49">
        <v>0</v>
      </c>
      <c r="Y93" s="49">
        <v>0</v>
      </c>
      <c r="Z93" s="49">
        <v>0</v>
      </c>
      <c r="AA93" s="49">
        <v>0</v>
      </c>
      <c r="AB93" s="49">
        <v>0</v>
      </c>
      <c r="AC93" s="49">
        <v>0</v>
      </c>
    </row>
    <row r="94" spans="2:29" x14ac:dyDescent="0.35">
      <c r="B94" s="49" t="s">
        <v>317</v>
      </c>
      <c r="C94" s="49" t="s">
        <v>386</v>
      </c>
      <c r="D94" s="49" t="str">
        <f t="shared" si="7"/>
        <v>NL_LRPCOR_NDI_R4_C1</v>
      </c>
      <c r="E94" s="49" t="str">
        <f t="shared" si="7"/>
        <v>NL_LRPCOR_NDI_R4_C2</v>
      </c>
      <c r="F94" s="49" t="str">
        <f t="shared" si="7"/>
        <v>NL_LRPCOR_NDI_R4_C3</v>
      </c>
      <c r="G94" s="49" t="str">
        <f t="shared" si="7"/>
        <v>NL_LRPCOR_NDI_R4_C4</v>
      </c>
      <c r="H94" s="49" t="str">
        <f t="shared" si="7"/>
        <v>NL_LRPCOR_NDI_R4_C5</v>
      </c>
      <c r="I94" s="49" t="str">
        <f t="shared" si="7"/>
        <v>NL_LRPCOR_NDI_R4_C6</v>
      </c>
      <c r="J94" s="49" t="str">
        <f t="shared" si="7"/>
        <v>NL_LRPCOR_NDI_R4_C7</v>
      </c>
      <c r="K94" s="49" t="str">
        <f t="shared" si="7"/>
        <v>NL_LRPCOR_NDI_R4_C8</v>
      </c>
      <c r="L94" s="49" t="str">
        <f t="shared" si="7"/>
        <v>NL_LRPCOR_NDI_R4_C9</v>
      </c>
      <c r="M94" s="49" t="str">
        <f t="shared" si="7"/>
        <v>NL_LRPCOR_NDI_R4_C10</v>
      </c>
      <c r="N94" s="49" t="str">
        <f t="shared" si="7"/>
        <v>NL_LRPCOR_NDI_R4_.</v>
      </c>
      <c r="O94" s="49" t="str">
        <f t="shared" si="7"/>
        <v>NL_LRPCOR_NDI_R4_.</v>
      </c>
      <c r="P94" s="49" t="str">
        <f t="shared" si="7"/>
        <v>NL_LRPCOR_NDI_R4_CXX</v>
      </c>
      <c r="Q94" s="49" t="str">
        <f t="shared" si="8"/>
        <v>NL_LPCOR_NDI_R4_C1</v>
      </c>
      <c r="R94" s="49" t="str">
        <f t="shared" si="8"/>
        <v>NL_LPCOR_NDI_R4_C2</v>
      </c>
      <c r="S94" s="49" t="str">
        <f t="shared" si="8"/>
        <v>NL_LPCOR_NDI_R4_C3</v>
      </c>
      <c r="T94" s="49">
        <v>1</v>
      </c>
      <c r="U94" s="49">
        <v>0</v>
      </c>
      <c r="V94" s="49">
        <v>0</v>
      </c>
      <c r="W94" s="49">
        <v>0</v>
      </c>
      <c r="X94" s="49">
        <v>0</v>
      </c>
      <c r="Y94" s="49">
        <v>0</v>
      </c>
      <c r="Z94" s="49">
        <v>0</v>
      </c>
      <c r="AA94" s="49">
        <v>0</v>
      </c>
      <c r="AB94" s="49">
        <v>0</v>
      </c>
      <c r="AC94" s="49">
        <v>0</v>
      </c>
    </row>
    <row r="95" spans="2:29" x14ac:dyDescent="0.35">
      <c r="B95" s="49" t="s">
        <v>318</v>
      </c>
      <c r="C95" s="49" t="s">
        <v>387</v>
      </c>
      <c r="D95" s="49" t="str">
        <f t="shared" si="7"/>
        <v>NL_LRPCOR_NDI_R5_C1</v>
      </c>
      <c r="E95" s="49" t="str">
        <f t="shared" si="7"/>
        <v>NL_LRPCOR_NDI_R5_C2</v>
      </c>
      <c r="F95" s="49" t="str">
        <f t="shared" si="7"/>
        <v>NL_LRPCOR_NDI_R5_C3</v>
      </c>
      <c r="G95" s="49" t="str">
        <f t="shared" si="7"/>
        <v>NL_LRPCOR_NDI_R5_C4</v>
      </c>
      <c r="H95" s="49" t="str">
        <f t="shared" si="7"/>
        <v>NL_LRPCOR_NDI_R5_C5</v>
      </c>
      <c r="I95" s="49" t="str">
        <f t="shared" si="7"/>
        <v>NL_LRPCOR_NDI_R5_C6</v>
      </c>
      <c r="J95" s="49" t="str">
        <f t="shared" si="7"/>
        <v>NL_LRPCOR_NDI_R5_C7</v>
      </c>
      <c r="K95" s="49" t="str">
        <f t="shared" si="7"/>
        <v>NL_LRPCOR_NDI_R5_C8</v>
      </c>
      <c r="L95" s="49" t="str">
        <f t="shared" si="7"/>
        <v>NL_LRPCOR_NDI_R5_C9</v>
      </c>
      <c r="M95" s="49" t="str">
        <f t="shared" si="7"/>
        <v>NL_LRPCOR_NDI_R5_C10</v>
      </c>
      <c r="N95" s="49" t="str">
        <f t="shared" si="7"/>
        <v>NL_LRPCOR_NDI_R5_.</v>
      </c>
      <c r="O95" s="49" t="str">
        <f t="shared" si="7"/>
        <v>NL_LRPCOR_NDI_R5_.</v>
      </c>
      <c r="P95" s="49" t="str">
        <f t="shared" si="7"/>
        <v>NL_LRPCOR_NDI_R5_CXX</v>
      </c>
      <c r="Q95" s="49" t="str">
        <f t="shared" si="8"/>
        <v>NL_LPCOR_NDI_R5_C1</v>
      </c>
      <c r="R95" s="49" t="str">
        <f t="shared" si="8"/>
        <v>NL_LPCOR_NDI_R5_C2</v>
      </c>
      <c r="S95" s="49" t="str">
        <f t="shared" si="8"/>
        <v>NL_LPCOR_NDI_R5_C3</v>
      </c>
      <c r="T95" s="49" t="str">
        <f t="shared" si="8"/>
        <v>NL_LPCOR_NDI_R5_C4</v>
      </c>
      <c r="U95" s="49">
        <v>1</v>
      </c>
      <c r="V95" s="49">
        <v>0</v>
      </c>
      <c r="W95" s="49">
        <v>0</v>
      </c>
      <c r="X95" s="49">
        <v>0</v>
      </c>
      <c r="Y95" s="49">
        <v>0</v>
      </c>
      <c r="Z95" s="49">
        <v>0</v>
      </c>
      <c r="AA95" s="49">
        <v>0</v>
      </c>
      <c r="AB95" s="49">
        <v>0</v>
      </c>
      <c r="AC95" s="49">
        <v>0</v>
      </c>
    </row>
    <row r="96" spans="2:29" x14ac:dyDescent="0.35">
      <c r="B96" s="49" t="s">
        <v>319</v>
      </c>
      <c r="C96" s="49" t="s">
        <v>388</v>
      </c>
      <c r="D96" s="49" t="str">
        <f t="shared" si="7"/>
        <v>NL_LRPCOR_NDI_R6_C1</v>
      </c>
      <c r="E96" s="49" t="str">
        <f t="shared" si="7"/>
        <v>NL_LRPCOR_NDI_R6_C2</v>
      </c>
      <c r="F96" s="49" t="str">
        <f t="shared" si="7"/>
        <v>NL_LRPCOR_NDI_R6_C3</v>
      </c>
      <c r="G96" s="49" t="str">
        <f t="shared" si="7"/>
        <v>NL_LRPCOR_NDI_R6_C4</v>
      </c>
      <c r="H96" s="49" t="str">
        <f t="shared" si="7"/>
        <v>NL_LRPCOR_NDI_R6_C5</v>
      </c>
      <c r="I96" s="49" t="str">
        <f t="shared" si="7"/>
        <v>NL_LRPCOR_NDI_R6_C6</v>
      </c>
      <c r="J96" s="49" t="str">
        <f t="shared" si="7"/>
        <v>NL_LRPCOR_NDI_R6_C7</v>
      </c>
      <c r="K96" s="49" t="str">
        <f t="shared" si="7"/>
        <v>NL_LRPCOR_NDI_R6_C8</v>
      </c>
      <c r="L96" s="49" t="str">
        <f t="shared" si="7"/>
        <v>NL_LRPCOR_NDI_R6_C9</v>
      </c>
      <c r="M96" s="49" t="str">
        <f t="shared" si="7"/>
        <v>NL_LRPCOR_NDI_R6_C10</v>
      </c>
      <c r="N96" s="49" t="str">
        <f t="shared" si="7"/>
        <v>NL_LRPCOR_NDI_R6_.</v>
      </c>
      <c r="O96" s="49" t="str">
        <f t="shared" si="7"/>
        <v>NL_LRPCOR_NDI_R6_.</v>
      </c>
      <c r="P96" s="49" t="str">
        <f t="shared" si="7"/>
        <v>NL_LRPCOR_NDI_R6_CXX</v>
      </c>
      <c r="Q96" s="49" t="str">
        <f t="shared" si="8"/>
        <v>NL_LPCOR_NDI_R6_C1</v>
      </c>
      <c r="R96" s="49" t="str">
        <f t="shared" si="8"/>
        <v>NL_LPCOR_NDI_R6_C2</v>
      </c>
      <c r="S96" s="49" t="str">
        <f t="shared" si="8"/>
        <v>NL_LPCOR_NDI_R6_C3</v>
      </c>
      <c r="T96" s="49" t="str">
        <f t="shared" si="8"/>
        <v>NL_LPCOR_NDI_R6_C4</v>
      </c>
      <c r="U96" s="49" t="str">
        <f t="shared" si="8"/>
        <v>NL_LPCOR_NDI_R6_C5</v>
      </c>
      <c r="V96" s="49">
        <v>1</v>
      </c>
      <c r="W96" s="49">
        <v>0</v>
      </c>
      <c r="X96" s="49">
        <v>0</v>
      </c>
      <c r="Y96" s="49">
        <v>0</v>
      </c>
      <c r="Z96" s="49">
        <v>0</v>
      </c>
      <c r="AA96" s="49">
        <v>0</v>
      </c>
      <c r="AB96" s="49">
        <v>0</v>
      </c>
      <c r="AC96" s="49">
        <v>0</v>
      </c>
    </row>
    <row r="97" spans="2:29" x14ac:dyDescent="0.35">
      <c r="B97" s="49" t="s">
        <v>320</v>
      </c>
      <c r="C97" s="49" t="s">
        <v>389</v>
      </c>
      <c r="D97" s="49" t="str">
        <f t="shared" si="7"/>
        <v>NL_LRPCOR_NDI_R7_C1</v>
      </c>
      <c r="E97" s="49" t="str">
        <f t="shared" si="7"/>
        <v>NL_LRPCOR_NDI_R7_C2</v>
      </c>
      <c r="F97" s="49" t="str">
        <f t="shared" si="7"/>
        <v>NL_LRPCOR_NDI_R7_C3</v>
      </c>
      <c r="G97" s="49" t="str">
        <f t="shared" si="7"/>
        <v>NL_LRPCOR_NDI_R7_C4</v>
      </c>
      <c r="H97" s="49" t="str">
        <f t="shared" si="7"/>
        <v>NL_LRPCOR_NDI_R7_C5</v>
      </c>
      <c r="I97" s="49" t="str">
        <f t="shared" si="7"/>
        <v>NL_LRPCOR_NDI_R7_C6</v>
      </c>
      <c r="J97" s="49" t="str">
        <f t="shared" si="7"/>
        <v>NL_LRPCOR_NDI_R7_C7</v>
      </c>
      <c r="K97" s="49" t="str">
        <f t="shared" si="7"/>
        <v>NL_LRPCOR_NDI_R7_C8</v>
      </c>
      <c r="L97" s="49" t="str">
        <f t="shared" si="7"/>
        <v>NL_LRPCOR_NDI_R7_C9</v>
      </c>
      <c r="M97" s="49" t="str">
        <f t="shared" si="7"/>
        <v>NL_LRPCOR_NDI_R7_C10</v>
      </c>
      <c r="N97" s="49" t="str">
        <f t="shared" si="7"/>
        <v>NL_LRPCOR_NDI_R7_.</v>
      </c>
      <c r="O97" s="49" t="str">
        <f t="shared" si="7"/>
        <v>NL_LRPCOR_NDI_R7_.</v>
      </c>
      <c r="P97" s="49" t="str">
        <f t="shared" si="7"/>
        <v>NL_LRPCOR_NDI_R7_CXX</v>
      </c>
      <c r="Q97" s="49" t="str">
        <f t="shared" si="8"/>
        <v>NL_LPCOR_NDI_R7_C1</v>
      </c>
      <c r="R97" s="49" t="str">
        <f t="shared" si="8"/>
        <v>NL_LPCOR_NDI_R7_C2</v>
      </c>
      <c r="S97" s="49" t="str">
        <f t="shared" si="8"/>
        <v>NL_LPCOR_NDI_R7_C3</v>
      </c>
      <c r="T97" s="49" t="str">
        <f t="shared" si="8"/>
        <v>NL_LPCOR_NDI_R7_C4</v>
      </c>
      <c r="U97" s="49" t="str">
        <f t="shared" si="8"/>
        <v>NL_LPCOR_NDI_R7_C5</v>
      </c>
      <c r="V97" s="49" t="str">
        <f t="shared" si="8"/>
        <v>NL_LPCOR_NDI_R7_C6</v>
      </c>
      <c r="W97" s="49">
        <v>1</v>
      </c>
      <c r="X97" s="49">
        <v>0</v>
      </c>
      <c r="Y97" s="49">
        <v>0</v>
      </c>
      <c r="Z97" s="49">
        <v>0</v>
      </c>
      <c r="AA97" s="49">
        <v>0</v>
      </c>
      <c r="AB97" s="49">
        <v>0</v>
      </c>
      <c r="AC97" s="49">
        <v>0</v>
      </c>
    </row>
    <row r="98" spans="2:29" x14ac:dyDescent="0.35">
      <c r="B98" s="49" t="s">
        <v>321</v>
      </c>
      <c r="C98" s="49" t="s">
        <v>390</v>
      </c>
      <c r="D98" s="49" t="str">
        <f t="shared" si="7"/>
        <v>NL_LRPCOR_NDI_R8_C1</v>
      </c>
      <c r="E98" s="49" t="str">
        <f t="shared" si="7"/>
        <v>NL_LRPCOR_NDI_R8_C2</v>
      </c>
      <c r="F98" s="49" t="str">
        <f t="shared" si="7"/>
        <v>NL_LRPCOR_NDI_R8_C3</v>
      </c>
      <c r="G98" s="49" t="str">
        <f t="shared" si="7"/>
        <v>NL_LRPCOR_NDI_R8_C4</v>
      </c>
      <c r="H98" s="49" t="str">
        <f t="shared" si="7"/>
        <v>NL_LRPCOR_NDI_R8_C5</v>
      </c>
      <c r="I98" s="49" t="str">
        <f t="shared" si="7"/>
        <v>NL_LRPCOR_NDI_R8_C6</v>
      </c>
      <c r="J98" s="49" t="str">
        <f t="shared" si="7"/>
        <v>NL_LRPCOR_NDI_R8_C7</v>
      </c>
      <c r="K98" s="49" t="str">
        <f t="shared" si="7"/>
        <v>NL_LRPCOR_NDI_R8_C8</v>
      </c>
      <c r="L98" s="49" t="str">
        <f t="shared" si="7"/>
        <v>NL_LRPCOR_NDI_R8_C9</v>
      </c>
      <c r="M98" s="49" t="str">
        <f t="shared" si="7"/>
        <v>NL_LRPCOR_NDI_R8_C10</v>
      </c>
      <c r="N98" s="49" t="str">
        <f t="shared" si="7"/>
        <v>NL_LRPCOR_NDI_R8_.</v>
      </c>
      <c r="O98" s="49" t="str">
        <f t="shared" si="7"/>
        <v>NL_LRPCOR_NDI_R8_.</v>
      </c>
      <c r="P98" s="49" t="str">
        <f t="shared" si="7"/>
        <v>NL_LRPCOR_NDI_R8_CXX</v>
      </c>
      <c r="Q98" s="49" t="str">
        <f t="shared" si="8"/>
        <v>NL_LPCOR_NDI_R8_C1</v>
      </c>
      <c r="R98" s="49" t="str">
        <f t="shared" si="8"/>
        <v>NL_LPCOR_NDI_R8_C2</v>
      </c>
      <c r="S98" s="49" t="str">
        <f t="shared" si="8"/>
        <v>NL_LPCOR_NDI_R8_C3</v>
      </c>
      <c r="T98" s="49" t="str">
        <f t="shared" si="8"/>
        <v>NL_LPCOR_NDI_R8_C4</v>
      </c>
      <c r="U98" s="49" t="str">
        <f t="shared" si="8"/>
        <v>NL_LPCOR_NDI_R8_C5</v>
      </c>
      <c r="V98" s="49" t="str">
        <f t="shared" si="8"/>
        <v>NL_LPCOR_NDI_R8_C6</v>
      </c>
      <c r="W98" s="49" t="str">
        <f t="shared" si="8"/>
        <v>NL_LPCOR_NDI_R8_C7</v>
      </c>
      <c r="X98" s="49">
        <v>1</v>
      </c>
      <c r="Y98" s="49">
        <v>0</v>
      </c>
      <c r="Z98" s="49">
        <v>0</v>
      </c>
      <c r="AA98" s="49">
        <v>0</v>
      </c>
      <c r="AB98" s="49">
        <v>0</v>
      </c>
      <c r="AC98" s="49">
        <v>0</v>
      </c>
    </row>
    <row r="99" spans="2:29" x14ac:dyDescent="0.35">
      <c r="B99" s="49" t="s">
        <v>322</v>
      </c>
      <c r="C99" s="49" t="s">
        <v>391</v>
      </c>
      <c r="D99" s="49" t="str">
        <f t="shared" si="7"/>
        <v>NL_LRPCOR_NDI_R9_C1</v>
      </c>
      <c r="E99" s="49" t="str">
        <f t="shared" si="7"/>
        <v>NL_LRPCOR_NDI_R9_C2</v>
      </c>
      <c r="F99" s="49" t="str">
        <f t="shared" si="7"/>
        <v>NL_LRPCOR_NDI_R9_C3</v>
      </c>
      <c r="G99" s="49" t="str">
        <f t="shared" si="7"/>
        <v>NL_LRPCOR_NDI_R9_C4</v>
      </c>
      <c r="H99" s="49" t="str">
        <f t="shared" si="7"/>
        <v>NL_LRPCOR_NDI_R9_C5</v>
      </c>
      <c r="I99" s="49" t="str">
        <f t="shared" si="7"/>
        <v>NL_LRPCOR_NDI_R9_C6</v>
      </c>
      <c r="J99" s="49" t="str">
        <f t="shared" si="7"/>
        <v>NL_LRPCOR_NDI_R9_C7</v>
      </c>
      <c r="K99" s="49" t="str">
        <f t="shared" si="7"/>
        <v>NL_LRPCOR_NDI_R9_C8</v>
      </c>
      <c r="L99" s="49" t="str">
        <f t="shared" si="7"/>
        <v>NL_LRPCOR_NDI_R9_C9</v>
      </c>
      <c r="M99" s="49" t="str">
        <f t="shared" si="7"/>
        <v>NL_LRPCOR_NDI_R9_C10</v>
      </c>
      <c r="N99" s="49" t="str">
        <f t="shared" si="7"/>
        <v>NL_LRPCOR_NDI_R9_.</v>
      </c>
      <c r="O99" s="49" t="str">
        <f t="shared" si="7"/>
        <v>NL_LRPCOR_NDI_R9_.</v>
      </c>
      <c r="P99" s="49" t="str">
        <f t="shared" si="7"/>
        <v>NL_LRPCOR_NDI_R9_CXX</v>
      </c>
      <c r="Q99" s="49" t="str">
        <f t="shared" si="8"/>
        <v>NL_LPCOR_NDI_R9_C1</v>
      </c>
      <c r="R99" s="49" t="str">
        <f t="shared" si="8"/>
        <v>NL_LPCOR_NDI_R9_C2</v>
      </c>
      <c r="S99" s="49" t="str">
        <f t="shared" si="8"/>
        <v>NL_LPCOR_NDI_R9_C3</v>
      </c>
      <c r="T99" s="49" t="str">
        <f t="shared" si="8"/>
        <v>NL_LPCOR_NDI_R9_C4</v>
      </c>
      <c r="U99" s="49" t="str">
        <f t="shared" si="8"/>
        <v>NL_LPCOR_NDI_R9_C5</v>
      </c>
      <c r="V99" s="49" t="str">
        <f t="shared" si="8"/>
        <v>NL_LPCOR_NDI_R9_C6</v>
      </c>
      <c r="W99" s="49" t="str">
        <f t="shared" si="8"/>
        <v>NL_LPCOR_NDI_R9_C7</v>
      </c>
      <c r="X99" s="49" t="str">
        <f>"NL_LPCOR_NDI_" &amp; $C99 &amp; "_" &amp; X$77</f>
        <v>NL_LPCOR_NDI_R9_C8</v>
      </c>
      <c r="Y99" s="49">
        <v>1</v>
      </c>
      <c r="Z99" s="49">
        <v>0</v>
      </c>
      <c r="AA99" s="49">
        <v>0</v>
      </c>
      <c r="AB99" s="49">
        <v>0</v>
      </c>
      <c r="AC99" s="49">
        <v>0</v>
      </c>
    </row>
    <row r="100" spans="2:29" x14ac:dyDescent="0.35">
      <c r="B100" s="49" t="s">
        <v>323</v>
      </c>
      <c r="C100" s="49" t="s">
        <v>392</v>
      </c>
      <c r="D100" s="49" t="str">
        <f t="shared" si="7"/>
        <v>NL_LRPCOR_NDI_R10_C1</v>
      </c>
      <c r="E100" s="49" t="str">
        <f t="shared" si="7"/>
        <v>NL_LRPCOR_NDI_R10_C2</v>
      </c>
      <c r="F100" s="49" t="str">
        <f t="shared" si="7"/>
        <v>NL_LRPCOR_NDI_R10_C3</v>
      </c>
      <c r="G100" s="49" t="str">
        <f t="shared" si="7"/>
        <v>NL_LRPCOR_NDI_R10_C4</v>
      </c>
      <c r="H100" s="49" t="str">
        <f t="shared" si="7"/>
        <v>NL_LRPCOR_NDI_R10_C5</v>
      </c>
      <c r="I100" s="49" t="str">
        <f t="shared" si="7"/>
        <v>NL_LRPCOR_NDI_R10_C6</v>
      </c>
      <c r="J100" s="49" t="str">
        <f t="shared" si="7"/>
        <v>NL_LRPCOR_NDI_R10_C7</v>
      </c>
      <c r="K100" s="49" t="str">
        <f t="shared" si="7"/>
        <v>NL_LRPCOR_NDI_R10_C8</v>
      </c>
      <c r="L100" s="49" t="str">
        <f t="shared" si="7"/>
        <v>NL_LRPCOR_NDI_R10_C9</v>
      </c>
      <c r="M100" s="49" t="str">
        <f t="shared" si="7"/>
        <v>NL_LRPCOR_NDI_R10_C10</v>
      </c>
      <c r="N100" s="49" t="str">
        <f t="shared" si="7"/>
        <v>NL_LRPCOR_NDI_R10_.</v>
      </c>
      <c r="O100" s="49" t="str">
        <f t="shared" si="7"/>
        <v>NL_LRPCOR_NDI_R10_.</v>
      </c>
      <c r="P100" s="49" t="str">
        <f t="shared" si="7"/>
        <v>NL_LRPCOR_NDI_R10_CXX</v>
      </c>
      <c r="Q100" s="49" t="str">
        <f t="shared" si="8"/>
        <v>NL_LPCOR_NDI_R10_C1</v>
      </c>
      <c r="R100" s="49" t="str">
        <f t="shared" si="8"/>
        <v>NL_LPCOR_NDI_R10_C2</v>
      </c>
      <c r="S100" s="49" t="str">
        <f t="shared" si="8"/>
        <v>NL_LPCOR_NDI_R10_C3</v>
      </c>
      <c r="T100" s="49" t="str">
        <f t="shared" si="8"/>
        <v>NL_LPCOR_NDI_R10_C4</v>
      </c>
      <c r="U100" s="49" t="str">
        <f t="shared" si="8"/>
        <v>NL_LPCOR_NDI_R10_C5</v>
      </c>
      <c r="V100" s="49" t="str">
        <f t="shared" si="8"/>
        <v>NL_LPCOR_NDI_R10_C6</v>
      </c>
      <c r="W100" s="49" t="str">
        <f t="shared" si="8"/>
        <v>NL_LPCOR_NDI_R10_C7</v>
      </c>
      <c r="X100" s="49" t="str">
        <f>"NL_LPCOR_NDI_" &amp; $C100 &amp; "_" &amp; X$77</f>
        <v>NL_LPCOR_NDI_R10_C8</v>
      </c>
      <c r="Y100" s="49" t="str">
        <f>"NL_LPCOR_NDI_" &amp; $C100 &amp; "_" &amp; Y$77</f>
        <v>NL_LPCOR_NDI_R10_C9</v>
      </c>
      <c r="Z100" s="49">
        <v>1</v>
      </c>
      <c r="AA100" s="49">
        <v>0</v>
      </c>
      <c r="AB100" s="49">
        <v>0</v>
      </c>
      <c r="AC100" s="49">
        <v>0</v>
      </c>
    </row>
    <row r="101" spans="2:29" x14ac:dyDescent="0.35">
      <c r="B101" s="49" t="s">
        <v>35</v>
      </c>
      <c r="C101" s="49" t="s">
        <v>35</v>
      </c>
      <c r="D101" s="49" t="str">
        <f t="shared" si="7"/>
        <v>NL_LRPCOR_NDI_._C1</v>
      </c>
      <c r="E101" s="49" t="str">
        <f t="shared" si="7"/>
        <v>NL_LRPCOR_NDI_._C2</v>
      </c>
      <c r="F101" s="49" t="str">
        <f t="shared" si="7"/>
        <v>NL_LRPCOR_NDI_._C3</v>
      </c>
      <c r="G101" s="49" t="str">
        <f t="shared" si="7"/>
        <v>NL_LRPCOR_NDI_._C4</v>
      </c>
      <c r="H101" s="49" t="str">
        <f t="shared" si="7"/>
        <v>NL_LRPCOR_NDI_._C5</v>
      </c>
      <c r="I101" s="49" t="str">
        <f t="shared" si="7"/>
        <v>NL_LRPCOR_NDI_._C6</v>
      </c>
      <c r="J101" s="49" t="str">
        <f t="shared" si="7"/>
        <v>NL_LRPCOR_NDI_._C7</v>
      </c>
      <c r="K101" s="49" t="str">
        <f t="shared" si="7"/>
        <v>NL_LRPCOR_NDI_._C8</v>
      </c>
      <c r="L101" s="49" t="str">
        <f t="shared" si="7"/>
        <v>NL_LRPCOR_NDI_._C9</v>
      </c>
      <c r="M101" s="49" t="str">
        <f t="shared" si="7"/>
        <v>NL_LRPCOR_NDI_._C10</v>
      </c>
      <c r="N101" s="49" t="str">
        <f t="shared" si="7"/>
        <v>NL_LRPCOR_NDI_._.</v>
      </c>
      <c r="O101" s="49" t="str">
        <f t="shared" si="7"/>
        <v>NL_LRPCOR_NDI_._.</v>
      </c>
      <c r="P101" s="49" t="str">
        <f t="shared" si="7"/>
        <v>NL_LRPCOR_NDI_._CXX</v>
      </c>
      <c r="Q101" s="49" t="str">
        <f t="shared" si="8"/>
        <v>NL_LPCOR_NDI_._C1</v>
      </c>
      <c r="R101" s="49" t="str">
        <f t="shared" si="8"/>
        <v>NL_LPCOR_NDI_._C2</v>
      </c>
      <c r="S101" s="49" t="str">
        <f t="shared" si="8"/>
        <v>NL_LPCOR_NDI_._C3</v>
      </c>
      <c r="T101" s="49" t="str">
        <f t="shared" si="8"/>
        <v>NL_LPCOR_NDI_._C4</v>
      </c>
      <c r="U101" s="49" t="str">
        <f t="shared" si="8"/>
        <v>NL_LPCOR_NDI_._C5</v>
      </c>
      <c r="V101" s="49" t="str">
        <f t="shared" si="8"/>
        <v>NL_LPCOR_NDI_._C6</v>
      </c>
      <c r="W101" s="49" t="str">
        <f t="shared" si="8"/>
        <v>NL_LPCOR_NDI_._C7</v>
      </c>
      <c r="X101" s="49" t="str">
        <f>"NL_LPCOR_NDI_" &amp; $C101 &amp; "_" &amp; X$77</f>
        <v>NL_LPCOR_NDI_._C8</v>
      </c>
      <c r="Y101" s="49" t="str">
        <f>"NL_LPCOR_NDI_" &amp; $C101 &amp; "_" &amp; Y$77</f>
        <v>NL_LPCOR_NDI_._C9</v>
      </c>
      <c r="Z101" s="49" t="str">
        <f>"NL_LPCOR_NDI_" &amp; $C101 &amp; "_" &amp; Z$77</f>
        <v>NL_LPCOR_NDI_._C10</v>
      </c>
      <c r="AA101" s="49">
        <v>1</v>
      </c>
      <c r="AB101" s="49">
        <v>0</v>
      </c>
      <c r="AC101" s="49">
        <v>0</v>
      </c>
    </row>
    <row r="102" spans="2:29" x14ac:dyDescent="0.35">
      <c r="B102" s="49" t="s">
        <v>35</v>
      </c>
      <c r="C102" s="49" t="s">
        <v>35</v>
      </c>
      <c r="D102" s="49" t="str">
        <f t="shared" si="7"/>
        <v>NL_LRPCOR_NDI_._C1</v>
      </c>
      <c r="E102" s="49" t="str">
        <f t="shared" si="7"/>
        <v>NL_LRPCOR_NDI_._C2</v>
      </c>
      <c r="F102" s="49" t="str">
        <f t="shared" si="7"/>
        <v>NL_LRPCOR_NDI_._C3</v>
      </c>
      <c r="G102" s="49" t="str">
        <f t="shared" si="7"/>
        <v>NL_LRPCOR_NDI_._C4</v>
      </c>
      <c r="H102" s="49" t="str">
        <f t="shared" si="7"/>
        <v>NL_LRPCOR_NDI_._C5</v>
      </c>
      <c r="I102" s="49" t="str">
        <f t="shared" si="7"/>
        <v>NL_LRPCOR_NDI_._C6</v>
      </c>
      <c r="J102" s="49" t="str">
        <f t="shared" si="7"/>
        <v>NL_LRPCOR_NDI_._C7</v>
      </c>
      <c r="K102" s="49" t="str">
        <f t="shared" si="7"/>
        <v>NL_LRPCOR_NDI_._C8</v>
      </c>
      <c r="L102" s="49" t="str">
        <f t="shared" si="7"/>
        <v>NL_LRPCOR_NDI_._C9</v>
      </c>
      <c r="M102" s="49" t="str">
        <f t="shared" si="7"/>
        <v>NL_LRPCOR_NDI_._C10</v>
      </c>
      <c r="N102" s="49" t="str">
        <f t="shared" si="7"/>
        <v>NL_LRPCOR_NDI_._.</v>
      </c>
      <c r="O102" s="49" t="str">
        <f t="shared" si="7"/>
        <v>NL_LRPCOR_NDI_._.</v>
      </c>
      <c r="P102" s="49" t="str">
        <f t="shared" si="7"/>
        <v>NL_LRPCOR_NDI_._CXX</v>
      </c>
      <c r="Q102" s="49" t="str">
        <f t="shared" si="8"/>
        <v>NL_LPCOR_NDI_._C1</v>
      </c>
      <c r="R102" s="49" t="str">
        <f t="shared" si="8"/>
        <v>NL_LPCOR_NDI_._C2</v>
      </c>
      <c r="S102" s="49" t="str">
        <f t="shared" si="8"/>
        <v>NL_LPCOR_NDI_._C3</v>
      </c>
      <c r="T102" s="49" t="str">
        <f t="shared" si="8"/>
        <v>NL_LPCOR_NDI_._C4</v>
      </c>
      <c r="U102" s="49" t="str">
        <f t="shared" si="8"/>
        <v>NL_LPCOR_NDI_._C5</v>
      </c>
      <c r="V102" s="49" t="str">
        <f t="shared" si="8"/>
        <v>NL_LPCOR_NDI_._C6</v>
      </c>
      <c r="W102" s="49" t="str">
        <f t="shared" si="8"/>
        <v>NL_LPCOR_NDI_._C7</v>
      </c>
      <c r="X102" s="49" t="str">
        <f>"NL_LPCOR_NDI_" &amp; $C102 &amp; "_" &amp; X$77</f>
        <v>NL_LPCOR_NDI_._C8</v>
      </c>
      <c r="Y102" s="49" t="str">
        <f>"NL_LPCOR_NDI_" &amp; $C102 &amp; "_" &amp; Y$77</f>
        <v>NL_LPCOR_NDI_._C9</v>
      </c>
      <c r="Z102" s="49" t="str">
        <f>"NL_LPCOR_NDI_" &amp; $C102 &amp; "_" &amp; Z$77</f>
        <v>NL_LPCOR_NDI_._C10</v>
      </c>
      <c r="AA102" s="49" t="str">
        <f>"NL_LPCOR_NDI_" &amp; $C102 &amp; "_" &amp; AA$77</f>
        <v>NL_LPCOR_NDI_._.</v>
      </c>
      <c r="AB102" s="49">
        <v>1</v>
      </c>
      <c r="AC102" s="49">
        <v>0</v>
      </c>
    </row>
    <row r="103" spans="2:29" x14ac:dyDescent="0.35">
      <c r="B103" s="49" t="s">
        <v>508</v>
      </c>
      <c r="C103" s="49" t="s">
        <v>506</v>
      </c>
      <c r="D103" s="49" t="str">
        <f t="shared" si="7"/>
        <v>NL_LRPCOR_NDI_RXX_C1</v>
      </c>
      <c r="E103" s="49" t="str">
        <f t="shared" si="7"/>
        <v>NL_LRPCOR_NDI_RXX_C2</v>
      </c>
      <c r="F103" s="49" t="str">
        <f t="shared" si="7"/>
        <v>NL_LRPCOR_NDI_RXX_C3</v>
      </c>
      <c r="G103" s="49" t="str">
        <f t="shared" si="7"/>
        <v>NL_LRPCOR_NDI_RXX_C4</v>
      </c>
      <c r="H103" s="49" t="str">
        <f t="shared" si="7"/>
        <v>NL_LRPCOR_NDI_RXX_C5</v>
      </c>
      <c r="I103" s="49" t="str">
        <f t="shared" si="7"/>
        <v>NL_LRPCOR_NDI_RXX_C6</v>
      </c>
      <c r="J103" s="49" t="str">
        <f t="shared" si="7"/>
        <v>NL_LRPCOR_NDI_RXX_C7</v>
      </c>
      <c r="K103" s="49" t="str">
        <f t="shared" si="7"/>
        <v>NL_LRPCOR_NDI_RXX_C8</v>
      </c>
      <c r="L103" s="49" t="str">
        <f t="shared" si="7"/>
        <v>NL_LRPCOR_NDI_RXX_C9</v>
      </c>
      <c r="M103" s="49" t="str">
        <f t="shared" si="7"/>
        <v>NL_LRPCOR_NDI_RXX_C10</v>
      </c>
      <c r="N103" s="49" t="str">
        <f t="shared" si="7"/>
        <v>NL_LRPCOR_NDI_RXX_.</v>
      </c>
      <c r="O103" s="49" t="str">
        <f t="shared" si="7"/>
        <v>NL_LRPCOR_NDI_RXX_.</v>
      </c>
      <c r="P103" s="49" t="str">
        <f t="shared" si="7"/>
        <v>NL_LRPCOR_NDI_RXX_CXX</v>
      </c>
      <c r="Q103" s="49" t="str">
        <f t="shared" si="8"/>
        <v>NL_LPCOR_NDI_RXX_C1</v>
      </c>
      <c r="R103" s="49" t="str">
        <f t="shared" si="8"/>
        <v>NL_LPCOR_NDI_RXX_C2</v>
      </c>
      <c r="S103" s="49" t="str">
        <f t="shared" si="8"/>
        <v>NL_LPCOR_NDI_RXX_C3</v>
      </c>
      <c r="T103" s="49" t="str">
        <f t="shared" si="8"/>
        <v>NL_LPCOR_NDI_RXX_C4</v>
      </c>
      <c r="U103" s="49" t="str">
        <f t="shared" si="8"/>
        <v>NL_LPCOR_NDI_RXX_C5</v>
      </c>
      <c r="V103" s="49" t="str">
        <f t="shared" si="8"/>
        <v>NL_LPCOR_NDI_RXX_C6</v>
      </c>
      <c r="W103" s="49" t="str">
        <f t="shared" si="8"/>
        <v>NL_LPCOR_NDI_RXX_C7</v>
      </c>
      <c r="X103" s="49" t="str">
        <f>"NL_LPCOR_NDI_" &amp; $C103 &amp; "_" &amp; X$77</f>
        <v>NL_LPCOR_NDI_RXX_C8</v>
      </c>
      <c r="Y103" s="49" t="str">
        <f>"NL_LPCOR_NDI_" &amp; $C103 &amp; "_" &amp; Y$77</f>
        <v>NL_LPCOR_NDI_RXX_C9</v>
      </c>
      <c r="Z103" s="49" t="str">
        <f>"NL_LPCOR_NDI_" &amp; $C103 &amp; "_" &amp; Z$77</f>
        <v>NL_LPCOR_NDI_RXX_C10</v>
      </c>
      <c r="AA103" s="49" t="str">
        <f>"NL_LPCOR_NDI_" &amp; $C103 &amp; "_" &amp; AA$77</f>
        <v>NL_LPCOR_NDI_RXX_.</v>
      </c>
      <c r="AB103" s="49" t="str">
        <f>"NL_LPCOR_NDI_" &amp; $C103 &amp; "_" &amp; AB$77</f>
        <v>NL_LPCOR_NDI_RXX_.</v>
      </c>
      <c r="AC103" s="49">
        <v>1</v>
      </c>
    </row>
  </sheetData>
  <mergeCells count="4">
    <mergeCell ref="B8:AC8"/>
    <mergeCell ref="B6:AC6"/>
    <mergeCell ref="B41:AC41"/>
    <mergeCell ref="B74:AC7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M77"/>
  <sheetViews>
    <sheetView showGridLines="0" workbookViewId="0">
      <selection sqref="A1:XFD4"/>
    </sheetView>
  </sheetViews>
  <sheetFormatPr defaultColWidth="9.1796875" defaultRowHeight="14.5" x14ac:dyDescent="0.35"/>
  <cols>
    <col min="1" max="1" width="9.1796875" style="28"/>
    <col min="2" max="2" width="43.453125" style="28" bestFit="1" customWidth="1"/>
    <col min="3" max="3" width="14.453125" style="28" customWidth="1"/>
    <col min="4" max="4" width="24.7265625" style="28" bestFit="1" customWidth="1"/>
    <col min="5" max="5" width="21.1796875" style="28" bestFit="1" customWidth="1"/>
    <col min="6" max="8" width="20.453125" style="28" bestFit="1" customWidth="1"/>
    <col min="9" max="9" width="14.453125" style="28" bestFit="1" customWidth="1"/>
    <col min="10" max="10" width="16.26953125" style="28" customWidth="1"/>
    <col min="11" max="11" width="18.1796875" style="28" customWidth="1"/>
    <col min="12" max="12" width="15.54296875" style="28" customWidth="1"/>
    <col min="13" max="13" width="18.81640625" style="28" bestFit="1" customWidth="1"/>
    <col min="14" max="14" width="14.453125" style="28" customWidth="1"/>
    <col min="15" max="15" width="14.54296875" style="28" bestFit="1" customWidth="1"/>
    <col min="16" max="16" width="11.453125" style="28" bestFit="1" customWidth="1"/>
    <col min="17" max="17" width="12.26953125" style="28" bestFit="1" customWidth="1"/>
    <col min="18" max="18" width="11" style="28" customWidth="1"/>
    <col min="19" max="19" width="12.26953125" style="28" customWidth="1"/>
    <col min="20" max="21" width="13.1796875" style="28" customWidth="1"/>
    <col min="22" max="22" width="12.453125" style="28" customWidth="1"/>
    <col min="23" max="23" width="13.81640625" style="28" customWidth="1"/>
    <col min="24" max="25" width="12.7265625" style="28" customWidth="1"/>
    <col min="26" max="26" width="13.7265625" style="28" customWidth="1"/>
    <col min="27" max="27" width="21.54296875" style="28" bestFit="1" customWidth="1"/>
    <col min="28" max="28" width="11" style="28" customWidth="1"/>
    <col min="29" max="16384" width="9.1796875" style="28"/>
  </cols>
  <sheetData>
    <row r="1" spans="1:39" x14ac:dyDescent="0.35">
      <c r="A1" s="105" t="s">
        <v>515</v>
      </c>
    </row>
    <row r="2" spans="1:39" s="190" customFormat="1" ht="12.5" x14ac:dyDescent="0.25">
      <c r="D2" s="191"/>
    </row>
    <row r="3" spans="1:39" s="190" customFormat="1" ht="12.5" x14ac:dyDescent="0.25">
      <c r="B3" s="190" t="s">
        <v>522</v>
      </c>
    </row>
    <row r="4" spans="1:39" s="190" customFormat="1" x14ac:dyDescent="0.35">
      <c r="B4" s="192" t="s">
        <v>523</v>
      </c>
    </row>
    <row r="6" spans="1:39" x14ac:dyDescent="0.35">
      <c r="B6" s="189" t="s">
        <v>214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7"/>
      <c r="AC6" s="17"/>
      <c r="AD6" s="17"/>
      <c r="AE6" s="17"/>
      <c r="AF6" s="17"/>
      <c r="AG6" s="17"/>
      <c r="AH6" s="17"/>
      <c r="AI6" s="17"/>
      <c r="AJ6" s="75"/>
      <c r="AK6" s="17"/>
      <c r="AL6" s="17"/>
      <c r="AM6" s="17"/>
    </row>
    <row r="7" spans="1:39" x14ac:dyDescent="0.3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39" ht="15" customHeight="1" x14ac:dyDescent="0.35">
      <c r="B8" s="186" t="s">
        <v>226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7"/>
      <c r="AC8" s="17"/>
      <c r="AD8" s="17"/>
      <c r="AE8" s="17"/>
      <c r="AF8" s="17"/>
      <c r="AG8" s="17"/>
      <c r="AH8" s="17"/>
      <c r="AI8" s="17"/>
      <c r="AJ8" s="75"/>
      <c r="AK8" s="17"/>
      <c r="AL8" s="17"/>
      <c r="AM8" s="17"/>
    </row>
    <row r="9" spans="1:39" ht="45" customHeight="1" x14ac:dyDescent="0.35">
      <c r="B9" s="18"/>
      <c r="C9" s="54"/>
      <c r="D9" s="148" t="s">
        <v>297</v>
      </c>
      <c r="E9" s="150"/>
      <c r="F9" s="19" t="s">
        <v>296</v>
      </c>
      <c r="G9" s="19" t="s">
        <v>294</v>
      </c>
      <c r="H9" s="19" t="s">
        <v>215</v>
      </c>
      <c r="I9" s="19" t="s">
        <v>42</v>
      </c>
      <c r="J9" s="19" t="s">
        <v>43</v>
      </c>
      <c r="K9" s="102">
        <v>1E-3</v>
      </c>
      <c r="L9" s="102">
        <v>3.0000000000000001E-3</v>
      </c>
      <c r="M9" s="102">
        <v>5.0000000000000001E-3</v>
      </c>
      <c r="N9" s="102">
        <v>0.01</v>
      </c>
      <c r="O9" s="102">
        <v>2.5000000000000001E-2</v>
      </c>
      <c r="P9" s="102">
        <v>0.05</v>
      </c>
      <c r="Q9" s="102">
        <v>0.1</v>
      </c>
      <c r="R9" s="102">
        <v>0.25</v>
      </c>
      <c r="S9" s="102">
        <v>0.5</v>
      </c>
      <c r="T9" s="102">
        <v>0.75</v>
      </c>
      <c r="U9" s="102">
        <v>0.9</v>
      </c>
      <c r="V9" s="102">
        <v>0.95</v>
      </c>
      <c r="W9" s="102">
        <v>0.97499999999999998</v>
      </c>
      <c r="X9" s="102">
        <v>0.99</v>
      </c>
      <c r="Y9" s="102">
        <v>0.995</v>
      </c>
      <c r="Z9" s="102">
        <v>0.997</v>
      </c>
      <c r="AA9" s="102">
        <v>0.999</v>
      </c>
    </row>
    <row r="10" spans="1:39" ht="45" customHeight="1" x14ac:dyDescent="0.35">
      <c r="B10" s="54"/>
      <c r="C10" s="54"/>
      <c r="D10" s="103" t="s">
        <v>357</v>
      </c>
      <c r="E10" s="104" t="s">
        <v>358</v>
      </c>
      <c r="F10" s="56" t="s">
        <v>359</v>
      </c>
      <c r="G10" s="56" t="s">
        <v>360</v>
      </c>
      <c r="H10" s="56" t="s">
        <v>361</v>
      </c>
      <c r="I10" s="56" t="s">
        <v>362</v>
      </c>
      <c r="J10" s="56" t="s">
        <v>363</v>
      </c>
      <c r="K10" s="56" t="s">
        <v>364</v>
      </c>
      <c r="L10" s="56" t="s">
        <v>365</v>
      </c>
      <c r="M10" s="56" t="s">
        <v>366</v>
      </c>
      <c r="N10" s="56" t="s">
        <v>367</v>
      </c>
      <c r="O10" s="56" t="s">
        <v>368</v>
      </c>
      <c r="P10" s="56" t="s">
        <v>369</v>
      </c>
      <c r="Q10" s="56" t="s">
        <v>370</v>
      </c>
      <c r="R10" s="56" t="s">
        <v>371</v>
      </c>
      <c r="S10" s="56" t="s">
        <v>372</v>
      </c>
      <c r="T10" s="56" t="s">
        <v>373</v>
      </c>
      <c r="U10" s="56" t="s">
        <v>374</v>
      </c>
      <c r="V10" s="56" t="s">
        <v>375</v>
      </c>
      <c r="W10" s="56" t="s">
        <v>376</v>
      </c>
      <c r="X10" s="56" t="s">
        <v>377</v>
      </c>
      <c r="Y10" s="56" t="s">
        <v>378</v>
      </c>
      <c r="Z10" s="56" t="s">
        <v>379</v>
      </c>
      <c r="AA10" s="58" t="s">
        <v>380</v>
      </c>
    </row>
    <row r="11" spans="1:39" x14ac:dyDescent="0.35">
      <c r="A11" s="12"/>
      <c r="B11" s="30" t="s">
        <v>290</v>
      </c>
      <c r="C11" s="57" t="s">
        <v>383</v>
      </c>
      <c r="D11" s="184" t="str">
        <f>"LH_LIF_EXP_" &amp; $C11 &amp; "_" &amp; D$10</f>
        <v>LH_LIF_EXP_R1_C1</v>
      </c>
      <c r="E11" s="185"/>
      <c r="F11" s="57" t="str">
        <f>"LH_LIF_EXP_" &amp; $C11 &amp; "_" &amp; F$10</f>
        <v>LH_LIF_EXP_R1_C3</v>
      </c>
      <c r="G11" s="57" t="str">
        <f>"LH_LIF_EXP_" &amp; $C11 &amp; "_" &amp; G$10</f>
        <v>LH_LIF_EXP_R1_C4</v>
      </c>
      <c r="H11" s="57" t="str">
        <f t="shared" ref="H11:H32" si="0">"LH_LIF_SCR_" &amp; $C11 &amp; "_" &amp; H$10</f>
        <v>LH_LIF_SCR_R1_C5</v>
      </c>
      <c r="I11" s="57" t="str">
        <f t="shared" ref="I11:J32" si="1">"LH_LIF_SPR_" &amp; $C11 &amp; "_" &amp; I$10</f>
        <v>LH_LIF_SPR_R1_C6</v>
      </c>
      <c r="J11" s="57" t="str">
        <f t="shared" si="1"/>
        <v>LH_LIF_SPR_R1_C7</v>
      </c>
      <c r="K11" s="57" t="str">
        <f t="shared" ref="K11:Z26" si="2">"LH_LIF_PCT_" &amp; $C11 &amp; "_" &amp; K$10</f>
        <v>LH_LIF_PCT_R1_C8</v>
      </c>
      <c r="L11" s="57" t="str">
        <f t="shared" si="2"/>
        <v>LH_LIF_PCT_R1_C9</v>
      </c>
      <c r="M11" s="57" t="str">
        <f t="shared" si="2"/>
        <v>LH_LIF_PCT_R1_C10</v>
      </c>
      <c r="N11" s="57" t="str">
        <f t="shared" si="2"/>
        <v>LH_LIF_PCT_R1_C11</v>
      </c>
      <c r="O11" s="57" t="str">
        <f t="shared" si="2"/>
        <v>LH_LIF_PCT_R1_C12</v>
      </c>
      <c r="P11" s="57" t="str">
        <f t="shared" si="2"/>
        <v>LH_LIF_PCT_R1_C13</v>
      </c>
      <c r="Q11" s="57" t="str">
        <f t="shared" si="2"/>
        <v>LH_LIF_PCT_R1_C14</v>
      </c>
      <c r="R11" s="57" t="str">
        <f t="shared" si="2"/>
        <v>LH_LIF_PCT_R1_C15</v>
      </c>
      <c r="S11" s="57" t="str">
        <f t="shared" si="2"/>
        <v>LH_LIF_PCT_R1_C16</v>
      </c>
      <c r="T11" s="57" t="str">
        <f t="shared" si="2"/>
        <v>LH_LIF_PCT_R1_C17</v>
      </c>
      <c r="U11" s="57" t="str">
        <f t="shared" si="2"/>
        <v>LH_LIF_PCT_R1_C18</v>
      </c>
      <c r="V11" s="57" t="str">
        <f t="shared" si="2"/>
        <v>LH_LIF_PCT_R1_C19</v>
      </c>
      <c r="W11" s="57" t="str">
        <f t="shared" si="2"/>
        <v>LH_LIF_PCT_R1_C20</v>
      </c>
      <c r="X11" s="57" t="str">
        <f t="shared" si="2"/>
        <v>LH_LIF_PCT_R1_C21</v>
      </c>
      <c r="Y11" s="57" t="str">
        <f t="shared" si="2"/>
        <v>LH_LIF_PCT_R1_C22</v>
      </c>
      <c r="Z11" s="57" t="str">
        <f t="shared" si="2"/>
        <v>LH_LIF_PCT_R1_C23</v>
      </c>
      <c r="AA11" s="59" t="str">
        <f t="shared" ref="U11:AA26" si="3">"LH_LIF_PCT_" &amp; $C11 &amp; "_" &amp; AA$10</f>
        <v>LH_LIF_PCT_R1_C24</v>
      </c>
    </row>
    <row r="12" spans="1:39" x14ac:dyDescent="0.35">
      <c r="A12" s="12"/>
      <c r="B12" s="117" t="s">
        <v>223</v>
      </c>
      <c r="C12" s="57" t="s">
        <v>384</v>
      </c>
      <c r="D12" s="182"/>
      <c r="E12" s="183"/>
      <c r="F12" s="112"/>
      <c r="G12" s="112"/>
      <c r="H12" s="57" t="str">
        <f t="shared" si="0"/>
        <v>LH_LIF_SCR_R2_C5</v>
      </c>
      <c r="I12" s="57" t="str">
        <f t="shared" si="1"/>
        <v>LH_LIF_SPR_R2_C6</v>
      </c>
      <c r="J12" s="57" t="str">
        <f t="shared" si="1"/>
        <v>LH_LIF_SPR_R2_C7</v>
      </c>
      <c r="K12" s="57" t="str">
        <f t="shared" si="2"/>
        <v>LH_LIF_PCT_R2_C8</v>
      </c>
      <c r="L12" s="57" t="str">
        <f t="shared" si="2"/>
        <v>LH_LIF_PCT_R2_C9</v>
      </c>
      <c r="M12" s="57" t="str">
        <f t="shared" si="2"/>
        <v>LH_LIF_PCT_R2_C10</v>
      </c>
      <c r="N12" s="57" t="str">
        <f t="shared" si="2"/>
        <v>LH_LIF_PCT_R2_C11</v>
      </c>
      <c r="O12" s="57" t="str">
        <f t="shared" si="2"/>
        <v>LH_LIF_PCT_R2_C12</v>
      </c>
      <c r="P12" s="57" t="str">
        <f t="shared" si="2"/>
        <v>LH_LIF_PCT_R2_C13</v>
      </c>
      <c r="Q12" s="57" t="str">
        <f t="shared" si="2"/>
        <v>LH_LIF_PCT_R2_C14</v>
      </c>
      <c r="R12" s="57" t="str">
        <f t="shared" si="2"/>
        <v>LH_LIF_PCT_R2_C15</v>
      </c>
      <c r="S12" s="57" t="str">
        <f t="shared" si="2"/>
        <v>LH_LIF_PCT_R2_C16</v>
      </c>
      <c r="T12" s="57" t="str">
        <f t="shared" si="2"/>
        <v>LH_LIF_PCT_R2_C17</v>
      </c>
      <c r="U12" s="57" t="str">
        <f t="shared" si="3"/>
        <v>LH_LIF_PCT_R2_C18</v>
      </c>
      <c r="V12" s="57" t="str">
        <f t="shared" si="3"/>
        <v>LH_LIF_PCT_R2_C19</v>
      </c>
      <c r="W12" s="57" t="str">
        <f t="shared" si="3"/>
        <v>LH_LIF_PCT_R2_C20</v>
      </c>
      <c r="X12" s="57" t="str">
        <f t="shared" si="3"/>
        <v>LH_LIF_PCT_R2_C21</v>
      </c>
      <c r="Y12" s="57" t="str">
        <f t="shared" si="3"/>
        <v>LH_LIF_PCT_R2_C22</v>
      </c>
      <c r="Z12" s="57" t="str">
        <f t="shared" si="3"/>
        <v>LH_LIF_PCT_R2_C23</v>
      </c>
      <c r="AA12" s="59" t="str">
        <f t="shared" si="3"/>
        <v>LH_LIF_PCT_R2_C24</v>
      </c>
    </row>
    <row r="13" spans="1:39" x14ac:dyDescent="0.35">
      <c r="A13" s="12"/>
      <c r="B13" s="117" t="s">
        <v>224</v>
      </c>
      <c r="C13" s="57" t="s">
        <v>385</v>
      </c>
      <c r="D13" s="182"/>
      <c r="E13" s="183"/>
      <c r="F13" s="112"/>
      <c r="G13" s="112"/>
      <c r="H13" s="57" t="str">
        <f t="shared" si="0"/>
        <v>LH_LIF_SCR_R3_C5</v>
      </c>
      <c r="I13" s="57" t="str">
        <f t="shared" si="1"/>
        <v>LH_LIF_SPR_R3_C6</v>
      </c>
      <c r="J13" s="57" t="str">
        <f t="shared" si="1"/>
        <v>LH_LIF_SPR_R3_C7</v>
      </c>
      <c r="K13" s="57" t="str">
        <f t="shared" si="2"/>
        <v>LH_LIF_PCT_R3_C8</v>
      </c>
      <c r="L13" s="57" t="str">
        <f t="shared" si="2"/>
        <v>LH_LIF_PCT_R3_C9</v>
      </c>
      <c r="M13" s="57" t="str">
        <f t="shared" si="2"/>
        <v>LH_LIF_PCT_R3_C10</v>
      </c>
      <c r="N13" s="57" t="str">
        <f t="shared" si="2"/>
        <v>LH_LIF_PCT_R3_C11</v>
      </c>
      <c r="O13" s="57" t="str">
        <f t="shared" si="2"/>
        <v>LH_LIF_PCT_R3_C12</v>
      </c>
      <c r="P13" s="57" t="str">
        <f t="shared" si="2"/>
        <v>LH_LIF_PCT_R3_C13</v>
      </c>
      <c r="Q13" s="57" t="str">
        <f t="shared" si="2"/>
        <v>LH_LIF_PCT_R3_C14</v>
      </c>
      <c r="R13" s="57" t="str">
        <f t="shared" si="2"/>
        <v>LH_LIF_PCT_R3_C15</v>
      </c>
      <c r="S13" s="57" t="str">
        <f t="shared" si="2"/>
        <v>LH_LIF_PCT_R3_C16</v>
      </c>
      <c r="T13" s="57" t="str">
        <f t="shared" si="2"/>
        <v>LH_LIF_PCT_R3_C17</v>
      </c>
      <c r="U13" s="57" t="str">
        <f t="shared" si="3"/>
        <v>LH_LIF_PCT_R3_C18</v>
      </c>
      <c r="V13" s="57" t="str">
        <f t="shared" si="3"/>
        <v>LH_LIF_PCT_R3_C19</v>
      </c>
      <c r="W13" s="57" t="str">
        <f t="shared" si="3"/>
        <v>LH_LIF_PCT_R3_C20</v>
      </c>
      <c r="X13" s="57" t="str">
        <f t="shared" si="3"/>
        <v>LH_LIF_PCT_R3_C21</v>
      </c>
      <c r="Y13" s="57" t="str">
        <f t="shared" si="3"/>
        <v>LH_LIF_PCT_R3_C22</v>
      </c>
      <c r="Z13" s="57" t="str">
        <f t="shared" si="3"/>
        <v>LH_LIF_PCT_R3_C23</v>
      </c>
      <c r="AA13" s="59" t="str">
        <f t="shared" si="3"/>
        <v>LH_LIF_PCT_R3_C24</v>
      </c>
    </row>
    <row r="14" spans="1:39" x14ac:dyDescent="0.35">
      <c r="A14" s="12"/>
      <c r="B14" s="117" t="s">
        <v>225</v>
      </c>
      <c r="C14" s="57" t="s">
        <v>386</v>
      </c>
      <c r="D14" s="182"/>
      <c r="E14" s="183"/>
      <c r="F14" s="112"/>
      <c r="G14" s="112"/>
      <c r="H14" s="57" t="str">
        <f t="shared" si="0"/>
        <v>LH_LIF_SCR_R4_C5</v>
      </c>
      <c r="I14" s="57" t="str">
        <f t="shared" si="1"/>
        <v>LH_LIF_SPR_R4_C6</v>
      </c>
      <c r="J14" s="57" t="str">
        <f t="shared" si="1"/>
        <v>LH_LIF_SPR_R4_C7</v>
      </c>
      <c r="K14" s="57" t="str">
        <f t="shared" si="2"/>
        <v>LH_LIF_PCT_R4_C8</v>
      </c>
      <c r="L14" s="57" t="str">
        <f t="shared" si="2"/>
        <v>LH_LIF_PCT_R4_C9</v>
      </c>
      <c r="M14" s="57" t="str">
        <f t="shared" si="2"/>
        <v>LH_LIF_PCT_R4_C10</v>
      </c>
      <c r="N14" s="57" t="str">
        <f t="shared" si="2"/>
        <v>LH_LIF_PCT_R4_C11</v>
      </c>
      <c r="O14" s="57" t="str">
        <f t="shared" si="2"/>
        <v>LH_LIF_PCT_R4_C12</v>
      </c>
      <c r="P14" s="57" t="str">
        <f t="shared" si="2"/>
        <v>LH_LIF_PCT_R4_C13</v>
      </c>
      <c r="Q14" s="57" t="str">
        <f t="shared" si="2"/>
        <v>LH_LIF_PCT_R4_C14</v>
      </c>
      <c r="R14" s="57" t="str">
        <f t="shared" si="2"/>
        <v>LH_LIF_PCT_R4_C15</v>
      </c>
      <c r="S14" s="57" t="str">
        <f t="shared" si="2"/>
        <v>LH_LIF_PCT_R4_C16</v>
      </c>
      <c r="T14" s="57" t="str">
        <f t="shared" si="2"/>
        <v>LH_LIF_PCT_R4_C17</v>
      </c>
      <c r="U14" s="57" t="str">
        <f t="shared" si="3"/>
        <v>LH_LIF_PCT_R4_C18</v>
      </c>
      <c r="V14" s="57" t="str">
        <f t="shared" si="3"/>
        <v>LH_LIF_PCT_R4_C19</v>
      </c>
      <c r="W14" s="57" t="str">
        <f t="shared" si="3"/>
        <v>LH_LIF_PCT_R4_C20</v>
      </c>
      <c r="X14" s="57" t="str">
        <f t="shared" si="3"/>
        <v>LH_LIF_PCT_R4_C21</v>
      </c>
      <c r="Y14" s="57" t="str">
        <f t="shared" si="3"/>
        <v>LH_LIF_PCT_R4_C22</v>
      </c>
      <c r="Z14" s="57" t="str">
        <f t="shared" si="3"/>
        <v>LH_LIF_PCT_R4_C23</v>
      </c>
      <c r="AA14" s="59" t="str">
        <f t="shared" si="3"/>
        <v>LH_LIF_PCT_R4_C24</v>
      </c>
    </row>
    <row r="15" spans="1:39" x14ac:dyDescent="0.35">
      <c r="A15" s="12"/>
      <c r="B15" s="43" t="s">
        <v>289</v>
      </c>
      <c r="C15" s="57" t="s">
        <v>387</v>
      </c>
      <c r="D15" s="182"/>
      <c r="E15" s="183"/>
      <c r="F15" s="112"/>
      <c r="G15" s="112"/>
      <c r="H15" s="57" t="str">
        <f t="shared" si="0"/>
        <v>LH_LIF_SCR_R5_C5</v>
      </c>
      <c r="I15" s="57" t="str">
        <f t="shared" si="1"/>
        <v>LH_LIF_SPR_R5_C6</v>
      </c>
      <c r="J15" s="57" t="str">
        <f t="shared" si="1"/>
        <v>LH_LIF_SPR_R5_C7</v>
      </c>
      <c r="K15" s="57" t="str">
        <f t="shared" si="2"/>
        <v>LH_LIF_PCT_R5_C8</v>
      </c>
      <c r="L15" s="57" t="str">
        <f t="shared" si="2"/>
        <v>LH_LIF_PCT_R5_C9</v>
      </c>
      <c r="M15" s="57" t="str">
        <f t="shared" si="2"/>
        <v>LH_LIF_PCT_R5_C10</v>
      </c>
      <c r="N15" s="57" t="str">
        <f t="shared" si="2"/>
        <v>LH_LIF_PCT_R5_C11</v>
      </c>
      <c r="O15" s="57" t="str">
        <f t="shared" si="2"/>
        <v>LH_LIF_PCT_R5_C12</v>
      </c>
      <c r="P15" s="57" t="str">
        <f t="shared" si="2"/>
        <v>LH_LIF_PCT_R5_C13</v>
      </c>
      <c r="Q15" s="57" t="str">
        <f t="shared" si="2"/>
        <v>LH_LIF_PCT_R5_C14</v>
      </c>
      <c r="R15" s="57" t="str">
        <f t="shared" si="2"/>
        <v>LH_LIF_PCT_R5_C15</v>
      </c>
      <c r="S15" s="57" t="str">
        <f t="shared" si="2"/>
        <v>LH_LIF_PCT_R5_C16</v>
      </c>
      <c r="T15" s="57" t="str">
        <f t="shared" si="2"/>
        <v>LH_LIF_PCT_R5_C17</v>
      </c>
      <c r="U15" s="57" t="str">
        <f t="shared" si="3"/>
        <v>LH_LIF_PCT_R5_C18</v>
      </c>
      <c r="V15" s="57" t="str">
        <f t="shared" si="3"/>
        <v>LH_LIF_PCT_R5_C19</v>
      </c>
      <c r="W15" s="57" t="str">
        <f t="shared" si="3"/>
        <v>LH_LIF_PCT_R5_C20</v>
      </c>
      <c r="X15" s="57" t="str">
        <f t="shared" si="3"/>
        <v>LH_LIF_PCT_R5_C21</v>
      </c>
      <c r="Y15" s="57" t="str">
        <f t="shared" si="3"/>
        <v>LH_LIF_PCT_R5_C22</v>
      </c>
      <c r="Z15" s="57" t="str">
        <f t="shared" si="3"/>
        <v>LH_LIF_PCT_R5_C23</v>
      </c>
      <c r="AA15" s="59" t="str">
        <f t="shared" si="3"/>
        <v>LH_LIF_PCT_R5_C24</v>
      </c>
    </row>
    <row r="16" spans="1:39" x14ac:dyDescent="0.35">
      <c r="A16" s="12"/>
      <c r="B16" s="113" t="s">
        <v>291</v>
      </c>
      <c r="C16" s="57" t="s">
        <v>388</v>
      </c>
      <c r="D16" s="184" t="str">
        <f>"LH_LIF_EXP_" &amp; $C16 &amp; "_" &amp; D$10</f>
        <v>LH_LIF_EXP_R6_C1</v>
      </c>
      <c r="E16" s="185"/>
      <c r="F16" s="57" t="str">
        <f>"LH_LIF_EXP_" &amp; $C16 &amp; "_" &amp; F$10</f>
        <v>LH_LIF_EXP_R6_C3</v>
      </c>
      <c r="G16" s="57" t="str">
        <f>"LH_LIF_EXP_" &amp; $C16 &amp; "_" &amp; G$10</f>
        <v>LH_LIF_EXP_R6_C4</v>
      </c>
      <c r="H16" s="57" t="str">
        <f t="shared" si="0"/>
        <v>LH_LIF_SCR_R6_C5</v>
      </c>
      <c r="I16" s="57" t="str">
        <f t="shared" si="1"/>
        <v>LH_LIF_SPR_R6_C6</v>
      </c>
      <c r="J16" s="57" t="str">
        <f t="shared" si="1"/>
        <v>LH_LIF_SPR_R6_C7</v>
      </c>
      <c r="K16" s="57" t="str">
        <f t="shared" si="2"/>
        <v>LH_LIF_PCT_R6_C8</v>
      </c>
      <c r="L16" s="57" t="str">
        <f t="shared" si="2"/>
        <v>LH_LIF_PCT_R6_C9</v>
      </c>
      <c r="M16" s="57" t="str">
        <f t="shared" si="2"/>
        <v>LH_LIF_PCT_R6_C10</v>
      </c>
      <c r="N16" s="57" t="str">
        <f t="shared" si="2"/>
        <v>LH_LIF_PCT_R6_C11</v>
      </c>
      <c r="O16" s="57" t="str">
        <f t="shared" si="2"/>
        <v>LH_LIF_PCT_R6_C12</v>
      </c>
      <c r="P16" s="57" t="str">
        <f t="shared" si="2"/>
        <v>LH_LIF_PCT_R6_C13</v>
      </c>
      <c r="Q16" s="57" t="str">
        <f t="shared" si="2"/>
        <v>LH_LIF_PCT_R6_C14</v>
      </c>
      <c r="R16" s="57" t="str">
        <f t="shared" si="2"/>
        <v>LH_LIF_PCT_R6_C15</v>
      </c>
      <c r="S16" s="57" t="str">
        <f t="shared" si="2"/>
        <v>LH_LIF_PCT_R6_C16</v>
      </c>
      <c r="T16" s="57" t="str">
        <f t="shared" si="2"/>
        <v>LH_LIF_PCT_R6_C17</v>
      </c>
      <c r="U16" s="57" t="str">
        <f t="shared" si="3"/>
        <v>LH_LIF_PCT_R6_C18</v>
      </c>
      <c r="V16" s="57" t="str">
        <f t="shared" si="3"/>
        <v>LH_LIF_PCT_R6_C19</v>
      </c>
      <c r="W16" s="57" t="str">
        <f t="shared" si="3"/>
        <v>LH_LIF_PCT_R6_C20</v>
      </c>
      <c r="X16" s="57" t="str">
        <f t="shared" si="3"/>
        <v>LH_LIF_PCT_R6_C21</v>
      </c>
      <c r="Y16" s="57" t="str">
        <f t="shared" si="3"/>
        <v>LH_LIF_PCT_R6_C22</v>
      </c>
      <c r="Z16" s="57" t="str">
        <f t="shared" si="3"/>
        <v>LH_LIF_PCT_R6_C23</v>
      </c>
      <c r="AA16" s="59" t="str">
        <f t="shared" si="3"/>
        <v>LH_LIF_PCT_R6_C24</v>
      </c>
    </row>
    <row r="17" spans="1:27" x14ac:dyDescent="0.35">
      <c r="A17" s="12"/>
      <c r="B17" s="117" t="s">
        <v>223</v>
      </c>
      <c r="C17" s="57" t="s">
        <v>389</v>
      </c>
      <c r="D17" s="182"/>
      <c r="E17" s="183"/>
      <c r="F17" s="112"/>
      <c r="G17" s="112"/>
      <c r="H17" s="57" t="str">
        <f t="shared" si="0"/>
        <v>LH_LIF_SCR_R7_C5</v>
      </c>
      <c r="I17" s="57" t="str">
        <f t="shared" si="1"/>
        <v>LH_LIF_SPR_R7_C6</v>
      </c>
      <c r="J17" s="57" t="str">
        <f t="shared" si="1"/>
        <v>LH_LIF_SPR_R7_C7</v>
      </c>
      <c r="K17" s="57" t="str">
        <f t="shared" si="2"/>
        <v>LH_LIF_PCT_R7_C8</v>
      </c>
      <c r="L17" s="57" t="str">
        <f t="shared" si="2"/>
        <v>LH_LIF_PCT_R7_C9</v>
      </c>
      <c r="M17" s="57" t="str">
        <f t="shared" si="2"/>
        <v>LH_LIF_PCT_R7_C10</v>
      </c>
      <c r="N17" s="57" t="str">
        <f t="shared" si="2"/>
        <v>LH_LIF_PCT_R7_C11</v>
      </c>
      <c r="O17" s="57" t="str">
        <f t="shared" si="2"/>
        <v>LH_LIF_PCT_R7_C12</v>
      </c>
      <c r="P17" s="57" t="str">
        <f t="shared" si="2"/>
        <v>LH_LIF_PCT_R7_C13</v>
      </c>
      <c r="Q17" s="57" t="str">
        <f t="shared" si="2"/>
        <v>LH_LIF_PCT_R7_C14</v>
      </c>
      <c r="R17" s="57" t="str">
        <f t="shared" si="2"/>
        <v>LH_LIF_PCT_R7_C15</v>
      </c>
      <c r="S17" s="57" t="str">
        <f t="shared" si="2"/>
        <v>LH_LIF_PCT_R7_C16</v>
      </c>
      <c r="T17" s="57" t="str">
        <f t="shared" si="2"/>
        <v>LH_LIF_PCT_R7_C17</v>
      </c>
      <c r="U17" s="57" t="str">
        <f t="shared" si="3"/>
        <v>LH_LIF_PCT_R7_C18</v>
      </c>
      <c r="V17" s="57" t="str">
        <f t="shared" si="3"/>
        <v>LH_LIF_PCT_R7_C19</v>
      </c>
      <c r="W17" s="57" t="str">
        <f t="shared" si="3"/>
        <v>LH_LIF_PCT_R7_C20</v>
      </c>
      <c r="X17" s="57" t="str">
        <f t="shared" si="3"/>
        <v>LH_LIF_PCT_R7_C21</v>
      </c>
      <c r="Y17" s="57" t="str">
        <f t="shared" si="3"/>
        <v>LH_LIF_PCT_R7_C22</v>
      </c>
      <c r="Z17" s="57" t="str">
        <f t="shared" si="3"/>
        <v>LH_LIF_PCT_R7_C23</v>
      </c>
      <c r="AA17" s="59" t="str">
        <f t="shared" si="3"/>
        <v>LH_LIF_PCT_R7_C24</v>
      </c>
    </row>
    <row r="18" spans="1:27" x14ac:dyDescent="0.35">
      <c r="A18" s="12"/>
      <c r="B18" s="117" t="s">
        <v>224</v>
      </c>
      <c r="C18" s="57" t="s">
        <v>390</v>
      </c>
      <c r="D18" s="182"/>
      <c r="E18" s="183"/>
      <c r="F18" s="112"/>
      <c r="G18" s="112"/>
      <c r="H18" s="57" t="str">
        <f t="shared" si="0"/>
        <v>LH_LIF_SCR_R8_C5</v>
      </c>
      <c r="I18" s="57" t="str">
        <f t="shared" si="1"/>
        <v>LH_LIF_SPR_R8_C6</v>
      </c>
      <c r="J18" s="57" t="str">
        <f t="shared" si="1"/>
        <v>LH_LIF_SPR_R8_C7</v>
      </c>
      <c r="K18" s="57" t="str">
        <f t="shared" si="2"/>
        <v>LH_LIF_PCT_R8_C8</v>
      </c>
      <c r="L18" s="57" t="str">
        <f t="shared" si="2"/>
        <v>LH_LIF_PCT_R8_C9</v>
      </c>
      <c r="M18" s="57" t="str">
        <f t="shared" si="2"/>
        <v>LH_LIF_PCT_R8_C10</v>
      </c>
      <c r="N18" s="57" t="str">
        <f t="shared" si="2"/>
        <v>LH_LIF_PCT_R8_C11</v>
      </c>
      <c r="O18" s="57" t="str">
        <f t="shared" si="2"/>
        <v>LH_LIF_PCT_R8_C12</v>
      </c>
      <c r="P18" s="57" t="str">
        <f t="shared" si="2"/>
        <v>LH_LIF_PCT_R8_C13</v>
      </c>
      <c r="Q18" s="57" t="str">
        <f t="shared" si="2"/>
        <v>LH_LIF_PCT_R8_C14</v>
      </c>
      <c r="R18" s="57" t="str">
        <f t="shared" si="2"/>
        <v>LH_LIF_PCT_R8_C15</v>
      </c>
      <c r="S18" s="57" t="str">
        <f t="shared" si="2"/>
        <v>LH_LIF_PCT_R8_C16</v>
      </c>
      <c r="T18" s="57" t="str">
        <f t="shared" si="2"/>
        <v>LH_LIF_PCT_R8_C17</v>
      </c>
      <c r="U18" s="57" t="str">
        <f t="shared" si="3"/>
        <v>LH_LIF_PCT_R8_C18</v>
      </c>
      <c r="V18" s="57" t="str">
        <f t="shared" si="3"/>
        <v>LH_LIF_PCT_R8_C19</v>
      </c>
      <c r="W18" s="57" t="str">
        <f t="shared" si="3"/>
        <v>LH_LIF_PCT_R8_C20</v>
      </c>
      <c r="X18" s="57" t="str">
        <f t="shared" si="3"/>
        <v>LH_LIF_PCT_R8_C21</v>
      </c>
      <c r="Y18" s="57" t="str">
        <f t="shared" si="3"/>
        <v>LH_LIF_PCT_R8_C22</v>
      </c>
      <c r="Z18" s="57" t="str">
        <f t="shared" si="3"/>
        <v>LH_LIF_PCT_R8_C23</v>
      </c>
      <c r="AA18" s="59" t="str">
        <f t="shared" si="3"/>
        <v>LH_LIF_PCT_R8_C24</v>
      </c>
    </row>
    <row r="19" spans="1:27" x14ac:dyDescent="0.35">
      <c r="A19" s="12"/>
      <c r="B19" s="117" t="s">
        <v>225</v>
      </c>
      <c r="C19" s="57" t="s">
        <v>391</v>
      </c>
      <c r="D19" s="182"/>
      <c r="E19" s="183"/>
      <c r="F19" s="112"/>
      <c r="G19" s="112"/>
      <c r="H19" s="57" t="str">
        <f t="shared" si="0"/>
        <v>LH_LIF_SCR_R9_C5</v>
      </c>
      <c r="I19" s="57" t="str">
        <f t="shared" si="1"/>
        <v>LH_LIF_SPR_R9_C6</v>
      </c>
      <c r="J19" s="57" t="str">
        <f t="shared" si="1"/>
        <v>LH_LIF_SPR_R9_C7</v>
      </c>
      <c r="K19" s="57" t="str">
        <f t="shared" si="2"/>
        <v>LH_LIF_PCT_R9_C8</v>
      </c>
      <c r="L19" s="57" t="str">
        <f t="shared" si="2"/>
        <v>LH_LIF_PCT_R9_C9</v>
      </c>
      <c r="M19" s="57" t="str">
        <f t="shared" si="2"/>
        <v>LH_LIF_PCT_R9_C10</v>
      </c>
      <c r="N19" s="57" t="str">
        <f t="shared" si="2"/>
        <v>LH_LIF_PCT_R9_C11</v>
      </c>
      <c r="O19" s="57" t="str">
        <f t="shared" si="2"/>
        <v>LH_LIF_PCT_R9_C12</v>
      </c>
      <c r="P19" s="57" t="str">
        <f t="shared" si="2"/>
        <v>LH_LIF_PCT_R9_C13</v>
      </c>
      <c r="Q19" s="57" t="str">
        <f t="shared" si="2"/>
        <v>LH_LIF_PCT_R9_C14</v>
      </c>
      <c r="R19" s="57" t="str">
        <f t="shared" si="2"/>
        <v>LH_LIF_PCT_R9_C15</v>
      </c>
      <c r="S19" s="57" t="str">
        <f t="shared" si="2"/>
        <v>LH_LIF_PCT_R9_C16</v>
      </c>
      <c r="T19" s="57" t="str">
        <f t="shared" si="2"/>
        <v>LH_LIF_PCT_R9_C17</v>
      </c>
      <c r="U19" s="57" t="str">
        <f t="shared" si="3"/>
        <v>LH_LIF_PCT_R9_C18</v>
      </c>
      <c r="V19" s="57" t="str">
        <f t="shared" si="3"/>
        <v>LH_LIF_PCT_R9_C19</v>
      </c>
      <c r="W19" s="57" t="str">
        <f t="shared" si="3"/>
        <v>LH_LIF_PCT_R9_C20</v>
      </c>
      <c r="X19" s="57" t="str">
        <f t="shared" si="3"/>
        <v>LH_LIF_PCT_R9_C21</v>
      </c>
      <c r="Y19" s="57" t="str">
        <f t="shared" si="3"/>
        <v>LH_LIF_PCT_R9_C22</v>
      </c>
      <c r="Z19" s="57" t="str">
        <f t="shared" si="3"/>
        <v>LH_LIF_PCT_R9_C23</v>
      </c>
      <c r="AA19" s="59" t="str">
        <f t="shared" si="3"/>
        <v>LH_LIF_PCT_R9_C24</v>
      </c>
    </row>
    <row r="20" spans="1:27" x14ac:dyDescent="0.35">
      <c r="A20" s="12"/>
      <c r="B20" s="43" t="s">
        <v>289</v>
      </c>
      <c r="C20" s="57" t="s">
        <v>392</v>
      </c>
      <c r="D20" s="182"/>
      <c r="E20" s="183"/>
      <c r="F20" s="112"/>
      <c r="G20" s="112"/>
      <c r="H20" s="57" t="str">
        <f t="shared" si="0"/>
        <v>LH_LIF_SCR_R10_C5</v>
      </c>
      <c r="I20" s="57" t="str">
        <f t="shared" si="1"/>
        <v>LH_LIF_SPR_R10_C6</v>
      </c>
      <c r="J20" s="57" t="str">
        <f t="shared" si="1"/>
        <v>LH_LIF_SPR_R10_C7</v>
      </c>
      <c r="K20" s="57" t="str">
        <f t="shared" si="2"/>
        <v>LH_LIF_PCT_R10_C8</v>
      </c>
      <c r="L20" s="57" t="str">
        <f t="shared" si="2"/>
        <v>LH_LIF_PCT_R10_C9</v>
      </c>
      <c r="M20" s="57" t="str">
        <f t="shared" si="2"/>
        <v>LH_LIF_PCT_R10_C10</v>
      </c>
      <c r="N20" s="57" t="str">
        <f t="shared" si="2"/>
        <v>LH_LIF_PCT_R10_C11</v>
      </c>
      <c r="O20" s="57" t="str">
        <f t="shared" si="2"/>
        <v>LH_LIF_PCT_R10_C12</v>
      </c>
      <c r="P20" s="57" t="str">
        <f t="shared" si="2"/>
        <v>LH_LIF_PCT_R10_C13</v>
      </c>
      <c r="Q20" s="57" t="str">
        <f t="shared" si="2"/>
        <v>LH_LIF_PCT_R10_C14</v>
      </c>
      <c r="R20" s="57" t="str">
        <f t="shared" si="2"/>
        <v>LH_LIF_PCT_R10_C15</v>
      </c>
      <c r="S20" s="57" t="str">
        <f t="shared" si="2"/>
        <v>LH_LIF_PCT_R10_C16</v>
      </c>
      <c r="T20" s="57" t="str">
        <f t="shared" si="2"/>
        <v>LH_LIF_PCT_R10_C17</v>
      </c>
      <c r="U20" s="57" t="str">
        <f t="shared" si="3"/>
        <v>LH_LIF_PCT_R10_C18</v>
      </c>
      <c r="V20" s="57" t="str">
        <f t="shared" si="3"/>
        <v>LH_LIF_PCT_R10_C19</v>
      </c>
      <c r="W20" s="57" t="str">
        <f t="shared" si="3"/>
        <v>LH_LIF_PCT_R10_C20</v>
      </c>
      <c r="X20" s="57" t="str">
        <f t="shared" si="3"/>
        <v>LH_LIF_PCT_R10_C21</v>
      </c>
      <c r="Y20" s="57" t="str">
        <f t="shared" si="3"/>
        <v>LH_LIF_PCT_R10_C22</v>
      </c>
      <c r="Z20" s="57" t="str">
        <f t="shared" si="3"/>
        <v>LH_LIF_PCT_R10_C23</v>
      </c>
      <c r="AA20" s="59" t="str">
        <f t="shared" si="3"/>
        <v>LH_LIF_PCT_R10_C24</v>
      </c>
    </row>
    <row r="21" spans="1:27" x14ac:dyDescent="0.35">
      <c r="A21" s="12"/>
      <c r="B21" s="30" t="s">
        <v>292</v>
      </c>
      <c r="C21" s="57" t="s">
        <v>393</v>
      </c>
      <c r="D21" s="57" t="str">
        <f>"LH_LIF_APO_" &amp; $C21 &amp; "_" &amp; D$10</f>
        <v>LH_LIF_APO_R11_C1</v>
      </c>
      <c r="E21" s="57" t="str">
        <f>"LH_LIF_ANPO_" &amp; $C21 &amp; "_" &amp; E$10</f>
        <v>LH_LIF_ANPO_R11_C2</v>
      </c>
      <c r="F21" s="57" t="str">
        <f>"LH_LIF_EXP_" &amp; $C21 &amp; "_" &amp; F$10</f>
        <v>LH_LIF_EXP_R11_C3</v>
      </c>
      <c r="G21" s="57" t="str">
        <f>"LH_LIF_EXP_" &amp; $C21 &amp; "_" &amp; G$10</f>
        <v>LH_LIF_EXP_R11_C4</v>
      </c>
      <c r="H21" s="57" t="str">
        <f t="shared" si="0"/>
        <v>LH_LIF_SCR_R11_C5</v>
      </c>
      <c r="I21" s="57" t="str">
        <f t="shared" si="1"/>
        <v>LH_LIF_SPR_R11_C6</v>
      </c>
      <c r="J21" s="57" t="str">
        <f t="shared" si="1"/>
        <v>LH_LIF_SPR_R11_C7</v>
      </c>
      <c r="K21" s="57" t="str">
        <f t="shared" si="2"/>
        <v>LH_LIF_PCT_R11_C8</v>
      </c>
      <c r="L21" s="57" t="str">
        <f t="shared" si="2"/>
        <v>LH_LIF_PCT_R11_C9</v>
      </c>
      <c r="M21" s="57" t="str">
        <f t="shared" si="2"/>
        <v>LH_LIF_PCT_R11_C10</v>
      </c>
      <c r="N21" s="57" t="str">
        <f t="shared" si="2"/>
        <v>LH_LIF_PCT_R11_C11</v>
      </c>
      <c r="O21" s="57" t="str">
        <f t="shared" si="2"/>
        <v>LH_LIF_PCT_R11_C12</v>
      </c>
      <c r="P21" s="57" t="str">
        <f t="shared" si="2"/>
        <v>LH_LIF_PCT_R11_C13</v>
      </c>
      <c r="Q21" s="57" t="str">
        <f t="shared" si="2"/>
        <v>LH_LIF_PCT_R11_C14</v>
      </c>
      <c r="R21" s="57" t="str">
        <f t="shared" si="2"/>
        <v>LH_LIF_PCT_R11_C15</v>
      </c>
      <c r="S21" s="57" t="str">
        <f t="shared" si="2"/>
        <v>LH_LIF_PCT_R11_C16</v>
      </c>
      <c r="T21" s="57" t="str">
        <f t="shared" si="2"/>
        <v>LH_LIF_PCT_R11_C17</v>
      </c>
      <c r="U21" s="57" t="str">
        <f t="shared" si="3"/>
        <v>LH_LIF_PCT_R11_C18</v>
      </c>
      <c r="V21" s="57" t="str">
        <f t="shared" si="3"/>
        <v>LH_LIF_PCT_R11_C19</v>
      </c>
      <c r="W21" s="57" t="str">
        <f t="shared" si="3"/>
        <v>LH_LIF_PCT_R11_C20</v>
      </c>
      <c r="X21" s="57" t="str">
        <f t="shared" si="3"/>
        <v>LH_LIF_PCT_R11_C21</v>
      </c>
      <c r="Y21" s="57" t="str">
        <f t="shared" si="3"/>
        <v>LH_LIF_PCT_R11_C22</v>
      </c>
      <c r="Z21" s="57" t="str">
        <f t="shared" si="3"/>
        <v>LH_LIF_PCT_R11_C23</v>
      </c>
      <c r="AA21" s="59" t="str">
        <f t="shared" si="3"/>
        <v>LH_LIF_PCT_R11_C24</v>
      </c>
    </row>
    <row r="22" spans="1:27" x14ac:dyDescent="0.35">
      <c r="A22" s="12"/>
      <c r="B22" s="117" t="s">
        <v>223</v>
      </c>
      <c r="C22" s="57" t="s">
        <v>394</v>
      </c>
      <c r="D22" s="112"/>
      <c r="E22" s="112"/>
      <c r="F22" s="112"/>
      <c r="G22" s="112"/>
      <c r="H22" s="57" t="str">
        <f t="shared" si="0"/>
        <v>LH_LIF_SCR_R12_C5</v>
      </c>
      <c r="I22" s="57" t="str">
        <f t="shared" si="1"/>
        <v>LH_LIF_SPR_R12_C6</v>
      </c>
      <c r="J22" s="57" t="str">
        <f t="shared" si="1"/>
        <v>LH_LIF_SPR_R12_C7</v>
      </c>
      <c r="K22" s="57" t="str">
        <f t="shared" si="2"/>
        <v>LH_LIF_PCT_R12_C8</v>
      </c>
      <c r="L22" s="57" t="str">
        <f t="shared" si="2"/>
        <v>LH_LIF_PCT_R12_C9</v>
      </c>
      <c r="M22" s="57" t="str">
        <f t="shared" si="2"/>
        <v>LH_LIF_PCT_R12_C10</v>
      </c>
      <c r="N22" s="57" t="str">
        <f t="shared" si="2"/>
        <v>LH_LIF_PCT_R12_C11</v>
      </c>
      <c r="O22" s="57" t="str">
        <f t="shared" si="2"/>
        <v>LH_LIF_PCT_R12_C12</v>
      </c>
      <c r="P22" s="57" t="str">
        <f t="shared" si="2"/>
        <v>LH_LIF_PCT_R12_C13</v>
      </c>
      <c r="Q22" s="57" t="str">
        <f t="shared" si="2"/>
        <v>LH_LIF_PCT_R12_C14</v>
      </c>
      <c r="R22" s="57" t="str">
        <f t="shared" si="2"/>
        <v>LH_LIF_PCT_R12_C15</v>
      </c>
      <c r="S22" s="57" t="str">
        <f t="shared" si="2"/>
        <v>LH_LIF_PCT_R12_C16</v>
      </c>
      <c r="T22" s="57" t="str">
        <f t="shared" si="2"/>
        <v>LH_LIF_PCT_R12_C17</v>
      </c>
      <c r="U22" s="57" t="str">
        <f t="shared" si="3"/>
        <v>LH_LIF_PCT_R12_C18</v>
      </c>
      <c r="V22" s="57" t="str">
        <f t="shared" si="3"/>
        <v>LH_LIF_PCT_R12_C19</v>
      </c>
      <c r="W22" s="57" t="str">
        <f t="shared" si="3"/>
        <v>LH_LIF_PCT_R12_C20</v>
      </c>
      <c r="X22" s="57" t="str">
        <f t="shared" si="3"/>
        <v>LH_LIF_PCT_R12_C21</v>
      </c>
      <c r="Y22" s="57" t="str">
        <f t="shared" si="3"/>
        <v>LH_LIF_PCT_R12_C22</v>
      </c>
      <c r="Z22" s="57" t="str">
        <f t="shared" si="3"/>
        <v>LH_LIF_PCT_R12_C23</v>
      </c>
      <c r="AA22" s="59" t="str">
        <f t="shared" si="3"/>
        <v>LH_LIF_PCT_R12_C24</v>
      </c>
    </row>
    <row r="23" spans="1:27" x14ac:dyDescent="0.35">
      <c r="A23" s="12"/>
      <c r="B23" s="117" t="s">
        <v>224</v>
      </c>
      <c r="C23" s="57" t="s">
        <v>395</v>
      </c>
      <c r="D23" s="112"/>
      <c r="E23" s="112"/>
      <c r="F23" s="112"/>
      <c r="G23" s="112"/>
      <c r="H23" s="57" t="str">
        <f t="shared" si="0"/>
        <v>LH_LIF_SCR_R13_C5</v>
      </c>
      <c r="I23" s="57" t="str">
        <f t="shared" si="1"/>
        <v>LH_LIF_SPR_R13_C6</v>
      </c>
      <c r="J23" s="57" t="str">
        <f t="shared" si="1"/>
        <v>LH_LIF_SPR_R13_C7</v>
      </c>
      <c r="K23" s="57" t="str">
        <f t="shared" si="2"/>
        <v>LH_LIF_PCT_R13_C8</v>
      </c>
      <c r="L23" s="57" t="str">
        <f t="shared" si="2"/>
        <v>LH_LIF_PCT_R13_C9</v>
      </c>
      <c r="M23" s="57" t="str">
        <f t="shared" si="2"/>
        <v>LH_LIF_PCT_R13_C10</v>
      </c>
      <c r="N23" s="57" t="str">
        <f t="shared" si="2"/>
        <v>LH_LIF_PCT_R13_C11</v>
      </c>
      <c r="O23" s="57" t="str">
        <f t="shared" si="2"/>
        <v>LH_LIF_PCT_R13_C12</v>
      </c>
      <c r="P23" s="57" t="str">
        <f t="shared" si="2"/>
        <v>LH_LIF_PCT_R13_C13</v>
      </c>
      <c r="Q23" s="57" t="str">
        <f t="shared" si="2"/>
        <v>LH_LIF_PCT_R13_C14</v>
      </c>
      <c r="R23" s="57" t="str">
        <f t="shared" si="2"/>
        <v>LH_LIF_PCT_R13_C15</v>
      </c>
      <c r="S23" s="57" t="str">
        <f t="shared" si="2"/>
        <v>LH_LIF_PCT_R13_C16</v>
      </c>
      <c r="T23" s="57" t="str">
        <f t="shared" si="2"/>
        <v>LH_LIF_PCT_R13_C17</v>
      </c>
      <c r="U23" s="57" t="str">
        <f t="shared" si="3"/>
        <v>LH_LIF_PCT_R13_C18</v>
      </c>
      <c r="V23" s="57" t="str">
        <f t="shared" si="3"/>
        <v>LH_LIF_PCT_R13_C19</v>
      </c>
      <c r="W23" s="57" t="str">
        <f t="shared" si="3"/>
        <v>LH_LIF_PCT_R13_C20</v>
      </c>
      <c r="X23" s="57" t="str">
        <f t="shared" si="3"/>
        <v>LH_LIF_PCT_R13_C21</v>
      </c>
      <c r="Y23" s="57" t="str">
        <f t="shared" si="3"/>
        <v>LH_LIF_PCT_R13_C22</v>
      </c>
      <c r="Z23" s="57" t="str">
        <f t="shared" si="3"/>
        <v>LH_LIF_PCT_R13_C23</v>
      </c>
      <c r="AA23" s="59" t="str">
        <f t="shared" si="3"/>
        <v>LH_LIF_PCT_R13_C24</v>
      </c>
    </row>
    <row r="24" spans="1:27" x14ac:dyDescent="0.35">
      <c r="A24" s="12"/>
      <c r="B24" s="117" t="s">
        <v>225</v>
      </c>
      <c r="C24" s="57" t="s">
        <v>396</v>
      </c>
      <c r="D24" s="112"/>
      <c r="E24" s="112"/>
      <c r="F24" s="112"/>
      <c r="G24" s="112"/>
      <c r="H24" s="57" t="str">
        <f t="shared" si="0"/>
        <v>LH_LIF_SCR_R14_C5</v>
      </c>
      <c r="I24" s="57" t="str">
        <f t="shared" si="1"/>
        <v>LH_LIF_SPR_R14_C6</v>
      </c>
      <c r="J24" s="57" t="str">
        <f t="shared" si="1"/>
        <v>LH_LIF_SPR_R14_C7</v>
      </c>
      <c r="K24" s="57" t="str">
        <f t="shared" si="2"/>
        <v>LH_LIF_PCT_R14_C8</v>
      </c>
      <c r="L24" s="57" t="str">
        <f t="shared" si="2"/>
        <v>LH_LIF_PCT_R14_C9</v>
      </c>
      <c r="M24" s="57" t="str">
        <f t="shared" si="2"/>
        <v>LH_LIF_PCT_R14_C10</v>
      </c>
      <c r="N24" s="57" t="str">
        <f t="shared" si="2"/>
        <v>LH_LIF_PCT_R14_C11</v>
      </c>
      <c r="O24" s="57" t="str">
        <f t="shared" si="2"/>
        <v>LH_LIF_PCT_R14_C12</v>
      </c>
      <c r="P24" s="57" t="str">
        <f t="shared" si="2"/>
        <v>LH_LIF_PCT_R14_C13</v>
      </c>
      <c r="Q24" s="57" t="str">
        <f t="shared" si="2"/>
        <v>LH_LIF_PCT_R14_C14</v>
      </c>
      <c r="R24" s="57" t="str">
        <f t="shared" si="2"/>
        <v>LH_LIF_PCT_R14_C15</v>
      </c>
      <c r="S24" s="57" t="str">
        <f t="shared" si="2"/>
        <v>LH_LIF_PCT_R14_C16</v>
      </c>
      <c r="T24" s="57" t="str">
        <f t="shared" si="2"/>
        <v>LH_LIF_PCT_R14_C17</v>
      </c>
      <c r="U24" s="57" t="str">
        <f t="shared" si="3"/>
        <v>LH_LIF_PCT_R14_C18</v>
      </c>
      <c r="V24" s="57" t="str">
        <f t="shared" si="3"/>
        <v>LH_LIF_PCT_R14_C19</v>
      </c>
      <c r="W24" s="57" t="str">
        <f t="shared" si="3"/>
        <v>LH_LIF_PCT_R14_C20</v>
      </c>
      <c r="X24" s="57" t="str">
        <f t="shared" si="3"/>
        <v>LH_LIF_PCT_R14_C21</v>
      </c>
      <c r="Y24" s="57" t="str">
        <f t="shared" si="3"/>
        <v>LH_LIF_PCT_R14_C22</v>
      </c>
      <c r="Z24" s="57" t="str">
        <f t="shared" si="3"/>
        <v>LH_LIF_PCT_R14_C23</v>
      </c>
      <c r="AA24" s="59" t="str">
        <f t="shared" si="3"/>
        <v>LH_LIF_PCT_R14_C24</v>
      </c>
    </row>
    <row r="25" spans="1:27" x14ac:dyDescent="0.35">
      <c r="A25" s="12"/>
      <c r="B25" s="43" t="s">
        <v>289</v>
      </c>
      <c r="C25" s="57" t="s">
        <v>397</v>
      </c>
      <c r="D25" s="112"/>
      <c r="E25" s="112"/>
      <c r="F25" s="112"/>
      <c r="G25" s="112"/>
      <c r="H25" s="57" t="str">
        <f t="shared" si="0"/>
        <v>LH_LIF_SCR_R15_C5</v>
      </c>
      <c r="I25" s="57" t="str">
        <f t="shared" si="1"/>
        <v>LH_LIF_SPR_R15_C6</v>
      </c>
      <c r="J25" s="57" t="str">
        <f t="shared" si="1"/>
        <v>LH_LIF_SPR_R15_C7</v>
      </c>
      <c r="K25" s="57" t="str">
        <f t="shared" si="2"/>
        <v>LH_LIF_PCT_R15_C8</v>
      </c>
      <c r="L25" s="57" t="str">
        <f t="shared" si="2"/>
        <v>LH_LIF_PCT_R15_C9</v>
      </c>
      <c r="M25" s="57" t="str">
        <f t="shared" si="2"/>
        <v>LH_LIF_PCT_R15_C10</v>
      </c>
      <c r="N25" s="57" t="str">
        <f t="shared" si="2"/>
        <v>LH_LIF_PCT_R15_C11</v>
      </c>
      <c r="O25" s="57" t="str">
        <f t="shared" si="2"/>
        <v>LH_LIF_PCT_R15_C12</v>
      </c>
      <c r="P25" s="57" t="str">
        <f t="shared" si="2"/>
        <v>LH_LIF_PCT_R15_C13</v>
      </c>
      <c r="Q25" s="57" t="str">
        <f t="shared" si="2"/>
        <v>LH_LIF_PCT_R15_C14</v>
      </c>
      <c r="R25" s="57" t="str">
        <f t="shared" si="2"/>
        <v>LH_LIF_PCT_R15_C15</v>
      </c>
      <c r="S25" s="57" t="str">
        <f t="shared" si="2"/>
        <v>LH_LIF_PCT_R15_C16</v>
      </c>
      <c r="T25" s="57" t="str">
        <f t="shared" si="2"/>
        <v>LH_LIF_PCT_R15_C17</v>
      </c>
      <c r="U25" s="57" t="str">
        <f t="shared" si="3"/>
        <v>LH_LIF_PCT_R15_C18</v>
      </c>
      <c r="V25" s="57" t="str">
        <f t="shared" si="3"/>
        <v>LH_LIF_PCT_R15_C19</v>
      </c>
      <c r="W25" s="57" t="str">
        <f t="shared" si="3"/>
        <v>LH_LIF_PCT_R15_C20</v>
      </c>
      <c r="X25" s="57" t="str">
        <f t="shared" si="3"/>
        <v>LH_LIF_PCT_R15_C21</v>
      </c>
      <c r="Y25" s="57" t="str">
        <f t="shared" si="3"/>
        <v>LH_LIF_PCT_R15_C22</v>
      </c>
      <c r="Z25" s="57" t="str">
        <f t="shared" si="3"/>
        <v>LH_LIF_PCT_R15_C23</v>
      </c>
      <c r="AA25" s="59" t="str">
        <f t="shared" si="3"/>
        <v>LH_LIF_PCT_R15_C24</v>
      </c>
    </row>
    <row r="26" spans="1:27" x14ac:dyDescent="0.35">
      <c r="B26" s="118" t="s">
        <v>293</v>
      </c>
      <c r="C26" s="57" t="s">
        <v>398</v>
      </c>
      <c r="D26" s="182"/>
      <c r="E26" s="183"/>
      <c r="F26" s="112"/>
      <c r="G26" s="112"/>
      <c r="H26" s="57" t="str">
        <f t="shared" si="0"/>
        <v>LH_LIF_SCR_R16_C5</v>
      </c>
      <c r="I26" s="57" t="str">
        <f t="shared" si="1"/>
        <v>LH_LIF_SPR_R16_C6</v>
      </c>
      <c r="J26" s="57" t="str">
        <f t="shared" si="1"/>
        <v>LH_LIF_SPR_R16_C7</v>
      </c>
      <c r="K26" s="57" t="str">
        <f t="shared" si="2"/>
        <v>LH_LIF_PCT_R16_C8</v>
      </c>
      <c r="L26" s="57" t="str">
        <f t="shared" si="2"/>
        <v>LH_LIF_PCT_R16_C9</v>
      </c>
      <c r="M26" s="57" t="str">
        <f t="shared" si="2"/>
        <v>LH_LIF_PCT_R16_C10</v>
      </c>
      <c r="N26" s="57" t="str">
        <f t="shared" si="2"/>
        <v>LH_LIF_PCT_R16_C11</v>
      </c>
      <c r="O26" s="57" t="str">
        <f t="shared" si="2"/>
        <v>LH_LIF_PCT_R16_C12</v>
      </c>
      <c r="P26" s="57" t="str">
        <f t="shared" si="2"/>
        <v>LH_LIF_PCT_R16_C13</v>
      </c>
      <c r="Q26" s="57" t="str">
        <f t="shared" si="2"/>
        <v>LH_LIF_PCT_R16_C14</v>
      </c>
      <c r="R26" s="57" t="str">
        <f t="shared" si="2"/>
        <v>LH_LIF_PCT_R16_C15</v>
      </c>
      <c r="S26" s="57" t="str">
        <f t="shared" si="2"/>
        <v>LH_LIF_PCT_R16_C16</v>
      </c>
      <c r="T26" s="57" t="str">
        <f t="shared" si="2"/>
        <v>LH_LIF_PCT_R16_C17</v>
      </c>
      <c r="U26" s="57" t="str">
        <f t="shared" si="3"/>
        <v>LH_LIF_PCT_R16_C18</v>
      </c>
      <c r="V26" s="57" t="str">
        <f t="shared" si="3"/>
        <v>LH_LIF_PCT_R16_C19</v>
      </c>
      <c r="W26" s="57" t="str">
        <f t="shared" si="3"/>
        <v>LH_LIF_PCT_R16_C20</v>
      </c>
      <c r="X26" s="57" t="str">
        <f t="shared" si="3"/>
        <v>LH_LIF_PCT_R16_C21</v>
      </c>
      <c r="Y26" s="57" t="str">
        <f t="shared" si="3"/>
        <v>LH_LIF_PCT_R16_C22</v>
      </c>
      <c r="Z26" s="57" t="str">
        <f t="shared" si="3"/>
        <v>LH_LIF_PCT_R16_C23</v>
      </c>
      <c r="AA26" s="59" t="str">
        <f t="shared" si="3"/>
        <v>LH_LIF_PCT_R16_C24</v>
      </c>
    </row>
    <row r="27" spans="1:27" x14ac:dyDescent="0.35">
      <c r="A27" s="12"/>
      <c r="B27" s="23" t="s">
        <v>218</v>
      </c>
      <c r="C27" s="57" t="s">
        <v>399</v>
      </c>
      <c r="D27" s="182"/>
      <c r="E27" s="183"/>
      <c r="F27" s="112"/>
      <c r="G27" s="112"/>
      <c r="H27" s="57" t="str">
        <f t="shared" si="0"/>
        <v>LH_LIF_SCR_R17_C5</v>
      </c>
      <c r="I27" s="57" t="str">
        <f t="shared" si="1"/>
        <v>LH_LIF_SPR_R17_C6</v>
      </c>
      <c r="J27" s="57" t="str">
        <f t="shared" si="1"/>
        <v>LH_LIF_SPR_R17_C7</v>
      </c>
      <c r="K27" s="57" t="str">
        <f t="shared" ref="K27:Z32" si="4">"LH_LIF_PCT_" &amp; $C27 &amp; "_" &amp; K$10</f>
        <v>LH_LIF_PCT_R17_C8</v>
      </c>
      <c r="L27" s="57" t="str">
        <f t="shared" si="4"/>
        <v>LH_LIF_PCT_R17_C9</v>
      </c>
      <c r="M27" s="57" t="str">
        <f t="shared" si="4"/>
        <v>LH_LIF_PCT_R17_C10</v>
      </c>
      <c r="N27" s="57" t="str">
        <f t="shared" si="4"/>
        <v>LH_LIF_PCT_R17_C11</v>
      </c>
      <c r="O27" s="57" t="str">
        <f t="shared" si="4"/>
        <v>LH_LIF_PCT_R17_C12</v>
      </c>
      <c r="P27" s="57" t="str">
        <f t="shared" si="4"/>
        <v>LH_LIF_PCT_R17_C13</v>
      </c>
      <c r="Q27" s="57" t="str">
        <f t="shared" si="4"/>
        <v>LH_LIF_PCT_R17_C14</v>
      </c>
      <c r="R27" s="57" t="str">
        <f t="shared" si="4"/>
        <v>LH_LIF_PCT_R17_C15</v>
      </c>
      <c r="S27" s="57" t="str">
        <f t="shared" si="4"/>
        <v>LH_LIF_PCT_R17_C16</v>
      </c>
      <c r="T27" s="57" t="str">
        <f t="shared" si="4"/>
        <v>LH_LIF_PCT_R17_C17</v>
      </c>
      <c r="U27" s="57" t="str">
        <f t="shared" si="4"/>
        <v>LH_LIF_PCT_R17_C18</v>
      </c>
      <c r="V27" s="57" t="str">
        <f t="shared" si="4"/>
        <v>LH_LIF_PCT_R17_C19</v>
      </c>
      <c r="W27" s="57" t="str">
        <f t="shared" si="4"/>
        <v>LH_LIF_PCT_R17_C20</v>
      </c>
      <c r="X27" s="57" t="str">
        <f t="shared" si="4"/>
        <v>LH_LIF_PCT_R17_C21</v>
      </c>
      <c r="Y27" s="57" t="str">
        <f t="shared" si="4"/>
        <v>LH_LIF_PCT_R17_C22</v>
      </c>
      <c r="Z27" s="57" t="str">
        <f t="shared" si="4"/>
        <v>LH_LIF_PCT_R17_C23</v>
      </c>
      <c r="AA27" s="59" t="str">
        <f t="shared" ref="U27:AA32" si="5">"LH_LIF_PCT_" &amp; $C27 &amp; "_" &amp; AA$10</f>
        <v>LH_LIF_PCT_R17_C24</v>
      </c>
    </row>
    <row r="28" spans="1:27" x14ac:dyDescent="0.35">
      <c r="A28" s="12"/>
      <c r="B28" s="23" t="s">
        <v>219</v>
      </c>
      <c r="C28" s="57" t="s">
        <v>400</v>
      </c>
      <c r="D28" s="182"/>
      <c r="E28" s="183"/>
      <c r="F28" s="112"/>
      <c r="G28" s="112"/>
      <c r="H28" s="57" t="str">
        <f t="shared" si="0"/>
        <v>LH_LIF_SCR_R18_C5</v>
      </c>
      <c r="I28" s="57" t="str">
        <f t="shared" si="1"/>
        <v>LH_LIF_SPR_R18_C6</v>
      </c>
      <c r="J28" s="57" t="str">
        <f t="shared" si="1"/>
        <v>LH_LIF_SPR_R18_C7</v>
      </c>
      <c r="K28" s="57" t="str">
        <f t="shared" si="4"/>
        <v>LH_LIF_PCT_R18_C8</v>
      </c>
      <c r="L28" s="57" t="str">
        <f t="shared" si="4"/>
        <v>LH_LIF_PCT_R18_C9</v>
      </c>
      <c r="M28" s="57" t="str">
        <f t="shared" si="4"/>
        <v>LH_LIF_PCT_R18_C10</v>
      </c>
      <c r="N28" s="57" t="str">
        <f t="shared" si="4"/>
        <v>LH_LIF_PCT_R18_C11</v>
      </c>
      <c r="O28" s="57" t="str">
        <f t="shared" si="4"/>
        <v>LH_LIF_PCT_R18_C12</v>
      </c>
      <c r="P28" s="57" t="str">
        <f t="shared" si="4"/>
        <v>LH_LIF_PCT_R18_C13</v>
      </c>
      <c r="Q28" s="57" t="str">
        <f t="shared" si="4"/>
        <v>LH_LIF_PCT_R18_C14</v>
      </c>
      <c r="R28" s="57" t="str">
        <f t="shared" si="4"/>
        <v>LH_LIF_PCT_R18_C15</v>
      </c>
      <c r="S28" s="57" t="str">
        <f t="shared" si="4"/>
        <v>LH_LIF_PCT_R18_C16</v>
      </c>
      <c r="T28" s="57" t="str">
        <f t="shared" si="4"/>
        <v>LH_LIF_PCT_R18_C17</v>
      </c>
      <c r="U28" s="57" t="str">
        <f t="shared" si="5"/>
        <v>LH_LIF_PCT_R18_C18</v>
      </c>
      <c r="V28" s="57" t="str">
        <f t="shared" si="5"/>
        <v>LH_LIF_PCT_R18_C19</v>
      </c>
      <c r="W28" s="57" t="str">
        <f t="shared" si="5"/>
        <v>LH_LIF_PCT_R18_C20</v>
      </c>
      <c r="X28" s="57" t="str">
        <f t="shared" si="5"/>
        <v>LH_LIF_PCT_R18_C21</v>
      </c>
      <c r="Y28" s="57" t="str">
        <f t="shared" si="5"/>
        <v>LH_LIF_PCT_R18_C22</v>
      </c>
      <c r="Z28" s="57" t="str">
        <f t="shared" si="5"/>
        <v>LH_LIF_PCT_R18_C23</v>
      </c>
      <c r="AA28" s="59" t="str">
        <f t="shared" si="5"/>
        <v>LH_LIF_PCT_R18_C24</v>
      </c>
    </row>
    <row r="29" spans="1:27" x14ac:dyDescent="0.35">
      <c r="A29" s="12"/>
      <c r="B29" s="23" t="s">
        <v>220</v>
      </c>
      <c r="C29" s="57" t="s">
        <v>401</v>
      </c>
      <c r="D29" s="182"/>
      <c r="E29" s="183"/>
      <c r="F29" s="112"/>
      <c r="G29" s="112"/>
      <c r="H29" s="57" t="str">
        <f t="shared" si="0"/>
        <v>LH_LIF_SCR_R19_C5</v>
      </c>
      <c r="I29" s="57" t="str">
        <f t="shared" si="1"/>
        <v>LH_LIF_SPR_R19_C6</v>
      </c>
      <c r="J29" s="57" t="str">
        <f t="shared" si="1"/>
        <v>LH_LIF_SPR_R19_C7</v>
      </c>
      <c r="K29" s="57" t="str">
        <f t="shared" si="4"/>
        <v>LH_LIF_PCT_R19_C8</v>
      </c>
      <c r="L29" s="57" t="str">
        <f t="shared" si="4"/>
        <v>LH_LIF_PCT_R19_C9</v>
      </c>
      <c r="M29" s="57" t="str">
        <f t="shared" si="4"/>
        <v>LH_LIF_PCT_R19_C10</v>
      </c>
      <c r="N29" s="57" t="str">
        <f t="shared" si="4"/>
        <v>LH_LIF_PCT_R19_C11</v>
      </c>
      <c r="O29" s="57" t="str">
        <f t="shared" si="4"/>
        <v>LH_LIF_PCT_R19_C12</v>
      </c>
      <c r="P29" s="57" t="str">
        <f t="shared" si="4"/>
        <v>LH_LIF_PCT_R19_C13</v>
      </c>
      <c r="Q29" s="57" t="str">
        <f t="shared" si="4"/>
        <v>LH_LIF_PCT_R19_C14</v>
      </c>
      <c r="R29" s="57" t="str">
        <f t="shared" si="4"/>
        <v>LH_LIF_PCT_R19_C15</v>
      </c>
      <c r="S29" s="57" t="str">
        <f t="shared" si="4"/>
        <v>LH_LIF_PCT_R19_C16</v>
      </c>
      <c r="T29" s="57" t="str">
        <f t="shared" si="4"/>
        <v>LH_LIF_PCT_R19_C17</v>
      </c>
      <c r="U29" s="57" t="str">
        <f t="shared" si="5"/>
        <v>LH_LIF_PCT_R19_C18</v>
      </c>
      <c r="V29" s="57" t="str">
        <f t="shared" si="5"/>
        <v>LH_LIF_PCT_R19_C19</v>
      </c>
      <c r="W29" s="57" t="str">
        <f t="shared" si="5"/>
        <v>LH_LIF_PCT_R19_C20</v>
      </c>
      <c r="X29" s="57" t="str">
        <f t="shared" si="5"/>
        <v>LH_LIF_PCT_R19_C21</v>
      </c>
      <c r="Y29" s="57" t="str">
        <f t="shared" si="5"/>
        <v>LH_LIF_PCT_R19_C22</v>
      </c>
      <c r="Z29" s="57" t="str">
        <f t="shared" si="5"/>
        <v>LH_LIF_PCT_R19_C23</v>
      </c>
      <c r="AA29" s="59" t="str">
        <f t="shared" si="5"/>
        <v>LH_LIF_PCT_R19_C24</v>
      </c>
    </row>
    <row r="30" spans="1:27" x14ac:dyDescent="0.35">
      <c r="A30" s="12"/>
      <c r="B30" s="30" t="s">
        <v>221</v>
      </c>
      <c r="C30" s="57" t="s">
        <v>402</v>
      </c>
      <c r="D30" s="182"/>
      <c r="E30" s="183"/>
      <c r="F30" s="112"/>
      <c r="G30" s="112"/>
      <c r="H30" s="57" t="str">
        <f t="shared" si="0"/>
        <v>LH_LIF_SCR_R20_C5</v>
      </c>
      <c r="I30" s="57" t="str">
        <f t="shared" si="1"/>
        <v>LH_LIF_SPR_R20_C6</v>
      </c>
      <c r="J30" s="57" t="str">
        <f t="shared" si="1"/>
        <v>LH_LIF_SPR_R20_C7</v>
      </c>
      <c r="K30" s="57" t="str">
        <f t="shared" si="4"/>
        <v>LH_LIF_PCT_R20_C8</v>
      </c>
      <c r="L30" s="57" t="str">
        <f t="shared" si="4"/>
        <v>LH_LIF_PCT_R20_C9</v>
      </c>
      <c r="M30" s="57" t="str">
        <f t="shared" si="4"/>
        <v>LH_LIF_PCT_R20_C10</v>
      </c>
      <c r="N30" s="57" t="str">
        <f t="shared" si="4"/>
        <v>LH_LIF_PCT_R20_C11</v>
      </c>
      <c r="O30" s="57" t="str">
        <f t="shared" si="4"/>
        <v>LH_LIF_PCT_R20_C12</v>
      </c>
      <c r="P30" s="57" t="str">
        <f t="shared" si="4"/>
        <v>LH_LIF_PCT_R20_C13</v>
      </c>
      <c r="Q30" s="57" t="str">
        <f t="shared" si="4"/>
        <v>LH_LIF_PCT_R20_C14</v>
      </c>
      <c r="R30" s="57" t="str">
        <f t="shared" si="4"/>
        <v>LH_LIF_PCT_R20_C15</v>
      </c>
      <c r="S30" s="57" t="str">
        <f t="shared" si="4"/>
        <v>LH_LIF_PCT_R20_C16</v>
      </c>
      <c r="T30" s="57" t="str">
        <f t="shared" si="4"/>
        <v>LH_LIF_PCT_R20_C17</v>
      </c>
      <c r="U30" s="57" t="str">
        <f t="shared" si="5"/>
        <v>LH_LIF_PCT_R20_C18</v>
      </c>
      <c r="V30" s="57" t="str">
        <f t="shared" si="5"/>
        <v>LH_LIF_PCT_R20_C19</v>
      </c>
      <c r="W30" s="57" t="str">
        <f t="shared" si="5"/>
        <v>LH_LIF_PCT_R20_C20</v>
      </c>
      <c r="X30" s="57" t="str">
        <f t="shared" si="5"/>
        <v>LH_LIF_PCT_R20_C21</v>
      </c>
      <c r="Y30" s="57" t="str">
        <f t="shared" si="5"/>
        <v>LH_LIF_PCT_R20_C22</v>
      </c>
      <c r="Z30" s="57" t="str">
        <f t="shared" si="5"/>
        <v>LH_LIF_PCT_R20_C23</v>
      </c>
      <c r="AA30" s="59" t="str">
        <f t="shared" si="5"/>
        <v>LH_LIF_PCT_R20_C24</v>
      </c>
    </row>
    <row r="31" spans="1:27" x14ac:dyDescent="0.35">
      <c r="A31" s="12"/>
      <c r="B31" s="30" t="s">
        <v>222</v>
      </c>
      <c r="C31" s="57" t="s">
        <v>403</v>
      </c>
      <c r="D31" s="184" t="str">
        <f>"LH_LIF_EXP_" &amp; $C31 &amp; "_" &amp; D$10</f>
        <v>LH_LIF_EXP_R21_C1</v>
      </c>
      <c r="E31" s="185"/>
      <c r="F31" s="57" t="str">
        <f>"LH_LIF_EXP_" &amp; $C31 &amp; "_" &amp; F$10</f>
        <v>LH_LIF_EXP_R21_C3</v>
      </c>
      <c r="G31" s="57" t="str">
        <f>"LH_LIF_EXP_" &amp; $C31 &amp; "_" &amp; G$10</f>
        <v>LH_LIF_EXP_R21_C4</v>
      </c>
      <c r="H31" s="57" t="str">
        <f t="shared" si="0"/>
        <v>LH_LIF_SCR_R21_C5</v>
      </c>
      <c r="I31" s="57" t="str">
        <f t="shared" si="1"/>
        <v>LH_LIF_SPR_R21_C6</v>
      </c>
      <c r="J31" s="57" t="str">
        <f t="shared" si="1"/>
        <v>LH_LIF_SPR_R21_C7</v>
      </c>
      <c r="K31" s="57" t="str">
        <f t="shared" si="4"/>
        <v>LH_LIF_PCT_R21_C8</v>
      </c>
      <c r="L31" s="57" t="str">
        <f t="shared" si="4"/>
        <v>LH_LIF_PCT_R21_C9</v>
      </c>
      <c r="M31" s="57" t="str">
        <f t="shared" si="4"/>
        <v>LH_LIF_PCT_R21_C10</v>
      </c>
      <c r="N31" s="57" t="str">
        <f t="shared" si="4"/>
        <v>LH_LIF_PCT_R21_C11</v>
      </c>
      <c r="O31" s="57" t="str">
        <f t="shared" si="4"/>
        <v>LH_LIF_PCT_R21_C12</v>
      </c>
      <c r="P31" s="57" t="str">
        <f t="shared" si="4"/>
        <v>LH_LIF_PCT_R21_C13</v>
      </c>
      <c r="Q31" s="57" t="str">
        <f t="shared" si="4"/>
        <v>LH_LIF_PCT_R21_C14</v>
      </c>
      <c r="R31" s="57" t="str">
        <f t="shared" si="4"/>
        <v>LH_LIF_PCT_R21_C15</v>
      </c>
      <c r="S31" s="57" t="str">
        <f t="shared" si="4"/>
        <v>LH_LIF_PCT_R21_C16</v>
      </c>
      <c r="T31" s="57" t="str">
        <f t="shared" si="4"/>
        <v>LH_LIF_PCT_R21_C17</v>
      </c>
      <c r="U31" s="57" t="str">
        <f t="shared" si="5"/>
        <v>LH_LIF_PCT_R21_C18</v>
      </c>
      <c r="V31" s="57" t="str">
        <f t="shared" si="5"/>
        <v>LH_LIF_PCT_R21_C19</v>
      </c>
      <c r="W31" s="57" t="str">
        <f t="shared" si="5"/>
        <v>LH_LIF_PCT_R21_C20</v>
      </c>
      <c r="X31" s="57" t="str">
        <f t="shared" si="5"/>
        <v>LH_LIF_PCT_R21_C21</v>
      </c>
      <c r="Y31" s="57" t="str">
        <f t="shared" si="5"/>
        <v>LH_LIF_PCT_R21_C22</v>
      </c>
      <c r="Z31" s="57" t="str">
        <f t="shared" si="5"/>
        <v>LH_LIF_PCT_R21_C23</v>
      </c>
      <c r="AA31" s="59" t="str">
        <f t="shared" si="5"/>
        <v>LH_LIF_PCT_R21_C24</v>
      </c>
    </row>
    <row r="32" spans="1:27" x14ac:dyDescent="0.35">
      <c r="A32" s="12"/>
      <c r="B32" s="30" t="s">
        <v>521</v>
      </c>
      <c r="C32" s="57" t="s">
        <v>404</v>
      </c>
      <c r="D32" s="184" t="str">
        <f>"LH_LIF_EXP_" &amp; $C32 &amp; "_" &amp; D$10</f>
        <v>LH_LIF_EXP_R22_C1</v>
      </c>
      <c r="E32" s="185"/>
      <c r="F32" s="57" t="str">
        <f>"LH_LIF_EXP_" &amp; $C32 &amp; "_" &amp; F$10</f>
        <v>LH_LIF_EXP_R22_C3</v>
      </c>
      <c r="G32" s="57" t="str">
        <f>"LH_LIF_EXP_" &amp; $C32 &amp; "_" &amp; G$10</f>
        <v>LH_LIF_EXP_R22_C4</v>
      </c>
      <c r="H32" s="57" t="str">
        <f t="shared" si="0"/>
        <v>LH_LIF_SCR_R22_C5</v>
      </c>
      <c r="I32" s="57" t="str">
        <f t="shared" si="1"/>
        <v>LH_LIF_SPR_R22_C6</v>
      </c>
      <c r="J32" s="57" t="str">
        <f t="shared" si="1"/>
        <v>LH_LIF_SPR_R22_C7</v>
      </c>
      <c r="K32" s="57" t="str">
        <f t="shared" si="4"/>
        <v>LH_LIF_PCT_R22_C8</v>
      </c>
      <c r="L32" s="57" t="str">
        <f t="shared" si="4"/>
        <v>LH_LIF_PCT_R22_C9</v>
      </c>
      <c r="M32" s="57" t="str">
        <f t="shared" si="4"/>
        <v>LH_LIF_PCT_R22_C10</v>
      </c>
      <c r="N32" s="57" t="str">
        <f t="shared" si="4"/>
        <v>LH_LIF_PCT_R22_C11</v>
      </c>
      <c r="O32" s="57" t="str">
        <f t="shared" si="4"/>
        <v>LH_LIF_PCT_R22_C12</v>
      </c>
      <c r="P32" s="57" t="str">
        <f t="shared" si="4"/>
        <v>LH_LIF_PCT_R22_C13</v>
      </c>
      <c r="Q32" s="57" t="str">
        <f t="shared" si="4"/>
        <v>LH_LIF_PCT_R22_C14</v>
      </c>
      <c r="R32" s="57" t="str">
        <f t="shared" si="4"/>
        <v>LH_LIF_PCT_R22_C15</v>
      </c>
      <c r="S32" s="57" t="str">
        <f t="shared" si="4"/>
        <v>LH_LIF_PCT_R22_C16</v>
      </c>
      <c r="T32" s="57" t="str">
        <f t="shared" si="4"/>
        <v>LH_LIF_PCT_R22_C17</v>
      </c>
      <c r="U32" s="57" t="str">
        <f t="shared" si="5"/>
        <v>LH_LIF_PCT_R22_C18</v>
      </c>
      <c r="V32" s="57" t="str">
        <f t="shared" si="5"/>
        <v>LH_LIF_PCT_R22_C19</v>
      </c>
      <c r="W32" s="57" t="str">
        <f t="shared" si="5"/>
        <v>LH_LIF_PCT_R22_C20</v>
      </c>
      <c r="X32" s="57" t="str">
        <f t="shared" si="5"/>
        <v>LH_LIF_PCT_R22_C21</v>
      </c>
      <c r="Y32" s="57" t="str">
        <f t="shared" si="5"/>
        <v>LH_LIF_PCT_R22_C22</v>
      </c>
      <c r="Z32" s="57" t="str">
        <f t="shared" si="5"/>
        <v>LH_LIF_PCT_R22_C23</v>
      </c>
      <c r="AA32" s="59" t="str">
        <f t="shared" si="5"/>
        <v>LH_LIF_PCT_R22_C24</v>
      </c>
    </row>
    <row r="33" spans="1:31" x14ac:dyDescent="0.35">
      <c r="A33" s="12"/>
      <c r="B33" s="20"/>
      <c r="C33" s="20"/>
      <c r="D33" s="47"/>
      <c r="E33" s="47"/>
      <c r="F33" s="20"/>
      <c r="G33" s="20"/>
      <c r="H33" s="13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</row>
    <row r="34" spans="1:31" ht="45" customHeight="1" x14ac:dyDescent="0.35">
      <c r="B34" s="48"/>
      <c r="C34" s="48"/>
      <c r="D34" s="186" t="s">
        <v>297</v>
      </c>
      <c r="E34" s="186"/>
      <c r="F34" s="102" t="s">
        <v>296</v>
      </c>
      <c r="G34" s="102" t="s">
        <v>294</v>
      </c>
      <c r="H34" s="102" t="s">
        <v>215</v>
      </c>
      <c r="I34" s="102" t="s">
        <v>42</v>
      </c>
      <c r="J34" s="102" t="s">
        <v>43</v>
      </c>
      <c r="K34" s="102">
        <v>1E-3</v>
      </c>
      <c r="L34" s="102">
        <v>3.0000000000000001E-3</v>
      </c>
      <c r="M34" s="102">
        <v>5.0000000000000001E-3</v>
      </c>
      <c r="N34" s="102">
        <v>0.01</v>
      </c>
      <c r="O34" s="102">
        <v>2.5000000000000001E-2</v>
      </c>
      <c r="P34" s="102">
        <v>0.05</v>
      </c>
      <c r="Q34" s="102">
        <v>0.1</v>
      </c>
      <c r="R34" s="102">
        <v>0.25</v>
      </c>
      <c r="S34" s="102">
        <v>0.5</v>
      </c>
      <c r="T34" s="102">
        <v>0.75</v>
      </c>
      <c r="U34" s="102">
        <v>0.9</v>
      </c>
      <c r="V34" s="102">
        <v>0.95</v>
      </c>
      <c r="W34" s="102">
        <v>0.97499999999999998</v>
      </c>
      <c r="X34" s="102">
        <v>0.99</v>
      </c>
      <c r="Y34" s="102">
        <v>0.995</v>
      </c>
      <c r="Z34" s="102">
        <v>0.997</v>
      </c>
      <c r="AA34" s="102">
        <v>0.999</v>
      </c>
    </row>
    <row r="35" spans="1:31" ht="45" customHeight="1" x14ac:dyDescent="0.35">
      <c r="B35" s="48"/>
      <c r="C35" s="55"/>
      <c r="D35" s="187" t="s">
        <v>357</v>
      </c>
      <c r="E35" s="188"/>
      <c r="F35" s="56" t="s">
        <v>358</v>
      </c>
      <c r="G35" s="56" t="s">
        <v>359</v>
      </c>
      <c r="H35" s="56" t="s">
        <v>360</v>
      </c>
      <c r="I35" s="56" t="s">
        <v>361</v>
      </c>
      <c r="J35" s="56" t="s">
        <v>362</v>
      </c>
      <c r="K35" s="56" t="s">
        <v>363</v>
      </c>
      <c r="L35" s="56" t="s">
        <v>364</v>
      </c>
      <c r="M35" s="56" t="s">
        <v>365</v>
      </c>
      <c r="N35" s="56" t="s">
        <v>366</v>
      </c>
      <c r="O35" s="56" t="s">
        <v>367</v>
      </c>
      <c r="P35" s="56" t="s">
        <v>368</v>
      </c>
      <c r="Q35" s="56" t="s">
        <v>369</v>
      </c>
      <c r="R35" s="56" t="s">
        <v>370</v>
      </c>
      <c r="S35" s="56" t="s">
        <v>371</v>
      </c>
      <c r="T35" s="56" t="s">
        <v>372</v>
      </c>
      <c r="U35" s="56" t="s">
        <v>373</v>
      </c>
      <c r="V35" s="56" t="s">
        <v>374</v>
      </c>
      <c r="W35" s="56" t="s">
        <v>375</v>
      </c>
      <c r="X35" s="56" t="s">
        <v>376</v>
      </c>
      <c r="Y35" s="56" t="s">
        <v>377</v>
      </c>
      <c r="Z35" s="56" t="s">
        <v>378</v>
      </c>
      <c r="AA35" s="58" t="s">
        <v>379</v>
      </c>
    </row>
    <row r="36" spans="1:31" x14ac:dyDescent="0.35">
      <c r="A36" s="12"/>
      <c r="B36" s="119" t="s">
        <v>349</v>
      </c>
      <c r="C36" s="57" t="s">
        <v>383</v>
      </c>
      <c r="D36" s="182"/>
      <c r="E36" s="183"/>
      <c r="F36" s="112"/>
      <c r="G36" s="112"/>
      <c r="H36" s="57" t="str">
        <f>"LH_LIF_SCRTLC_" &amp; $C36 &amp; "_" &amp; H$35</f>
        <v>LH_LIF_SCRTLC_R1_C4</v>
      </c>
      <c r="I36" s="57" t="str">
        <f t="shared" ref="I36:J38" si="6">"LH_LIF_SPRTLC_" &amp; $C36 &amp; "_" &amp; I$35</f>
        <v>LH_LIF_SPRTLC_R1_C5</v>
      </c>
      <c r="J36" s="57" t="str">
        <f t="shared" si="6"/>
        <v>LH_LIF_SPRTLC_R1_C6</v>
      </c>
      <c r="K36" s="57" t="str">
        <f t="shared" ref="K36:Z38" si="7">"LH_LIF_PCTTLC_" &amp; $C36 &amp; "_" &amp; K$35</f>
        <v>LH_LIF_PCTTLC_R1_C7</v>
      </c>
      <c r="L36" s="57" t="str">
        <f t="shared" si="7"/>
        <v>LH_LIF_PCTTLC_R1_C8</v>
      </c>
      <c r="M36" s="57" t="str">
        <f t="shared" si="7"/>
        <v>LH_LIF_PCTTLC_R1_C9</v>
      </c>
      <c r="N36" s="57" t="str">
        <f t="shared" si="7"/>
        <v>LH_LIF_PCTTLC_R1_C10</v>
      </c>
      <c r="O36" s="57" t="str">
        <f t="shared" si="7"/>
        <v>LH_LIF_PCTTLC_R1_C11</v>
      </c>
      <c r="P36" s="57" t="str">
        <f t="shared" si="7"/>
        <v>LH_LIF_PCTTLC_R1_C12</v>
      </c>
      <c r="Q36" s="57" t="str">
        <f t="shared" si="7"/>
        <v>LH_LIF_PCTTLC_R1_C13</v>
      </c>
      <c r="R36" s="57" t="str">
        <f t="shared" si="7"/>
        <v>LH_LIF_PCTTLC_R1_C14</v>
      </c>
      <c r="S36" s="57" t="str">
        <f t="shared" si="7"/>
        <v>LH_LIF_PCTTLC_R1_C15</v>
      </c>
      <c r="T36" s="57" t="str">
        <f t="shared" si="7"/>
        <v>LH_LIF_PCTTLC_R1_C16</v>
      </c>
      <c r="U36" s="57" t="str">
        <f t="shared" si="7"/>
        <v>LH_LIF_PCTTLC_R1_C17</v>
      </c>
      <c r="V36" s="57" t="str">
        <f t="shared" si="7"/>
        <v>LH_LIF_PCTTLC_R1_C18</v>
      </c>
      <c r="W36" s="57" t="str">
        <f t="shared" si="7"/>
        <v>LH_LIF_PCTTLC_R1_C19</v>
      </c>
      <c r="X36" s="57" t="str">
        <f t="shared" si="7"/>
        <v>LH_LIF_PCTTLC_R1_C20</v>
      </c>
      <c r="Y36" s="57" t="str">
        <f t="shared" si="7"/>
        <v>LH_LIF_PCTTLC_R1_C21</v>
      </c>
      <c r="Z36" s="57" t="str">
        <f t="shared" si="7"/>
        <v>LH_LIF_PCTTLC_R1_C22</v>
      </c>
      <c r="AA36" s="59" t="str">
        <f t="shared" ref="U36:AA38" si="8">"LH_LIF_PCTTLC_" &amp; $C36 &amp; "_" &amp; AA$35</f>
        <v>LH_LIF_PCTTLC_R1_C23</v>
      </c>
    </row>
    <row r="37" spans="1:31" x14ac:dyDescent="0.35">
      <c r="A37" s="12"/>
      <c r="B37" s="119" t="s">
        <v>348</v>
      </c>
      <c r="C37" s="57" t="s">
        <v>384</v>
      </c>
      <c r="D37" s="182"/>
      <c r="E37" s="183"/>
      <c r="F37" s="112"/>
      <c r="G37" s="112"/>
      <c r="H37" s="57" t="str">
        <f>"LH_LIF_SCRTLC_" &amp; $C37 &amp; "_" &amp; H$35</f>
        <v>LH_LIF_SCRTLC_R2_C4</v>
      </c>
      <c r="I37" s="57" t="str">
        <f t="shared" si="6"/>
        <v>LH_LIF_SPRTLC_R2_C5</v>
      </c>
      <c r="J37" s="57" t="str">
        <f t="shared" si="6"/>
        <v>LH_LIF_SPRTLC_R2_C6</v>
      </c>
      <c r="K37" s="57" t="str">
        <f t="shared" si="7"/>
        <v>LH_LIF_PCTTLC_R2_C7</v>
      </c>
      <c r="L37" s="57" t="str">
        <f t="shared" si="7"/>
        <v>LH_LIF_PCTTLC_R2_C8</v>
      </c>
      <c r="M37" s="57" t="str">
        <f t="shared" si="7"/>
        <v>LH_LIF_PCTTLC_R2_C9</v>
      </c>
      <c r="N37" s="57" t="str">
        <f t="shared" si="7"/>
        <v>LH_LIF_PCTTLC_R2_C10</v>
      </c>
      <c r="O37" s="57" t="str">
        <f t="shared" si="7"/>
        <v>LH_LIF_PCTTLC_R2_C11</v>
      </c>
      <c r="P37" s="57" t="str">
        <f t="shared" si="7"/>
        <v>LH_LIF_PCTTLC_R2_C12</v>
      </c>
      <c r="Q37" s="57" t="str">
        <f t="shared" si="7"/>
        <v>LH_LIF_PCTTLC_R2_C13</v>
      </c>
      <c r="R37" s="57" t="str">
        <f t="shared" si="7"/>
        <v>LH_LIF_PCTTLC_R2_C14</v>
      </c>
      <c r="S37" s="57" t="str">
        <f t="shared" si="7"/>
        <v>LH_LIF_PCTTLC_R2_C15</v>
      </c>
      <c r="T37" s="57" t="str">
        <f t="shared" si="7"/>
        <v>LH_LIF_PCTTLC_R2_C16</v>
      </c>
      <c r="U37" s="57" t="str">
        <f t="shared" si="8"/>
        <v>LH_LIF_PCTTLC_R2_C17</v>
      </c>
      <c r="V37" s="57" t="str">
        <f t="shared" si="8"/>
        <v>LH_LIF_PCTTLC_R2_C18</v>
      </c>
      <c r="W37" s="57" t="str">
        <f t="shared" si="8"/>
        <v>LH_LIF_PCTTLC_R2_C19</v>
      </c>
      <c r="X37" s="57" t="str">
        <f t="shared" si="8"/>
        <v>LH_LIF_PCTTLC_R2_C20</v>
      </c>
      <c r="Y37" s="57" t="str">
        <f t="shared" si="8"/>
        <v>LH_LIF_PCTTLC_R2_C21</v>
      </c>
      <c r="Z37" s="57" t="str">
        <f t="shared" si="8"/>
        <v>LH_LIF_PCTTLC_R2_C22</v>
      </c>
      <c r="AA37" s="59" t="str">
        <f t="shared" si="8"/>
        <v>LH_LIF_PCTTLC_R2_C23</v>
      </c>
    </row>
    <row r="38" spans="1:31" x14ac:dyDescent="0.35">
      <c r="A38" s="12"/>
      <c r="B38" s="30" t="s">
        <v>350</v>
      </c>
      <c r="C38" s="57" t="s">
        <v>385</v>
      </c>
      <c r="D38" s="179" t="str">
        <f>"LH_LIF_EXPTLC_" &amp; $C38 &amp; "_" &amp; D$35</f>
        <v>LH_LIF_EXPTLC_R3_C1</v>
      </c>
      <c r="E38" s="181"/>
      <c r="F38" s="57" t="str">
        <f>"LH_LIF_EXPTLC_" &amp; $C38 &amp; "_" &amp; F$35</f>
        <v>LH_LIF_EXPTLC_R3_C2</v>
      </c>
      <c r="G38" s="57" t="str">
        <f>"LH_LIF_EXPTLC_" &amp; $C38 &amp; "_" &amp; G$35</f>
        <v>LH_LIF_EXPTLC_R3_C3</v>
      </c>
      <c r="H38" s="57" t="str">
        <f>"LH_LIF_SCRTLC_" &amp; $C38 &amp; "_" &amp; H$35</f>
        <v>LH_LIF_SCRTLC_R3_C4</v>
      </c>
      <c r="I38" s="57" t="str">
        <f t="shared" si="6"/>
        <v>LH_LIF_SPRTLC_R3_C5</v>
      </c>
      <c r="J38" s="57" t="str">
        <f t="shared" si="6"/>
        <v>LH_LIF_SPRTLC_R3_C6</v>
      </c>
      <c r="K38" s="57" t="str">
        <f t="shared" si="7"/>
        <v>LH_LIF_PCTTLC_R3_C7</v>
      </c>
      <c r="L38" s="57" t="str">
        <f t="shared" si="7"/>
        <v>LH_LIF_PCTTLC_R3_C8</v>
      </c>
      <c r="M38" s="57" t="str">
        <f t="shared" si="7"/>
        <v>LH_LIF_PCTTLC_R3_C9</v>
      </c>
      <c r="N38" s="57" t="str">
        <f t="shared" si="7"/>
        <v>LH_LIF_PCTTLC_R3_C10</v>
      </c>
      <c r="O38" s="57" t="str">
        <f t="shared" si="7"/>
        <v>LH_LIF_PCTTLC_R3_C11</v>
      </c>
      <c r="P38" s="57" t="str">
        <f t="shared" si="7"/>
        <v>LH_LIF_PCTTLC_R3_C12</v>
      </c>
      <c r="Q38" s="57" t="str">
        <f t="shared" si="7"/>
        <v>LH_LIF_PCTTLC_R3_C13</v>
      </c>
      <c r="R38" s="57" t="str">
        <f t="shared" si="7"/>
        <v>LH_LIF_PCTTLC_R3_C14</v>
      </c>
      <c r="S38" s="57" t="str">
        <f t="shared" si="7"/>
        <v>LH_LIF_PCTTLC_R3_C15</v>
      </c>
      <c r="T38" s="57" t="str">
        <f t="shared" si="7"/>
        <v>LH_LIF_PCTTLC_R3_C16</v>
      </c>
      <c r="U38" s="57" t="str">
        <f t="shared" si="8"/>
        <v>LH_LIF_PCTTLC_R3_C17</v>
      </c>
      <c r="V38" s="57" t="str">
        <f t="shared" si="8"/>
        <v>LH_LIF_PCTTLC_R3_C18</v>
      </c>
      <c r="W38" s="57" t="str">
        <f t="shared" si="8"/>
        <v>LH_LIF_PCTTLC_R3_C19</v>
      </c>
      <c r="X38" s="57" t="str">
        <f t="shared" si="8"/>
        <v>LH_LIF_PCTTLC_R3_C20</v>
      </c>
      <c r="Y38" s="57" t="str">
        <f t="shared" si="8"/>
        <v>LH_LIF_PCTTLC_R3_C21</v>
      </c>
      <c r="Z38" s="57" t="str">
        <f t="shared" si="8"/>
        <v>LH_LIF_PCTTLC_R3_C22</v>
      </c>
      <c r="AA38" s="59" t="str">
        <f t="shared" si="8"/>
        <v>LH_LIF_PCTTLC_R3_C23</v>
      </c>
    </row>
    <row r="39" spans="1:31" x14ac:dyDescent="0.35">
      <c r="A39" s="12"/>
      <c r="B39" s="20"/>
      <c r="C39" s="15"/>
      <c r="D39" s="47"/>
      <c r="E39" s="47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31" x14ac:dyDescent="0.35">
      <c r="A40" s="12"/>
      <c r="B40" s="20"/>
      <c r="C40" s="15"/>
      <c r="D40" s="47"/>
      <c r="E40" s="47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1:31" x14ac:dyDescent="0.35">
      <c r="A41" s="12"/>
      <c r="B41" s="78"/>
      <c r="C41" s="78"/>
      <c r="D41" s="79" t="s">
        <v>357</v>
      </c>
      <c r="E41" s="78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spans="1:31" x14ac:dyDescent="0.35">
      <c r="A42" s="12"/>
      <c r="B42" s="111" t="s">
        <v>490</v>
      </c>
      <c r="C42" s="80" t="s">
        <v>383</v>
      </c>
      <c r="D42" s="79" t="str">
        <f>"LH_QUE_XXX_" &amp; $C42 &amp; "_" &amp; C$41</f>
        <v>LH_QUE_XXX_R1_</v>
      </c>
      <c r="E42" s="81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1:31" x14ac:dyDescent="0.35">
      <c r="A43" s="12"/>
      <c r="B43" s="20"/>
      <c r="C43" s="20"/>
      <c r="D43" s="20"/>
      <c r="E43" s="20"/>
      <c r="F43" s="20"/>
      <c r="G43" s="20"/>
      <c r="H43" s="14"/>
      <c r="I43" s="13"/>
      <c r="J43" s="13"/>
      <c r="K43" s="13"/>
      <c r="L43" s="13"/>
      <c r="M43" s="13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 x14ac:dyDescent="0.35">
      <c r="B44" s="186" t="s">
        <v>491</v>
      </c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</row>
    <row r="45" spans="1:31" ht="45" customHeight="1" x14ac:dyDescent="0.35">
      <c r="B45" s="18"/>
      <c r="C45" s="54"/>
      <c r="D45" s="148" t="s">
        <v>297</v>
      </c>
      <c r="E45" s="150"/>
      <c r="F45" s="19" t="s">
        <v>296</v>
      </c>
      <c r="G45" s="19" t="s">
        <v>294</v>
      </c>
      <c r="H45" s="19" t="s">
        <v>215</v>
      </c>
      <c r="I45" s="19" t="s">
        <v>42</v>
      </c>
      <c r="J45" s="19" t="s">
        <v>43</v>
      </c>
      <c r="K45" s="102">
        <v>1E-3</v>
      </c>
      <c r="L45" s="102">
        <v>3.0000000000000001E-3</v>
      </c>
      <c r="M45" s="102">
        <v>5.0000000000000001E-3</v>
      </c>
      <c r="N45" s="102">
        <v>0.01</v>
      </c>
      <c r="O45" s="102">
        <v>2.5000000000000001E-2</v>
      </c>
      <c r="P45" s="102">
        <v>0.05</v>
      </c>
      <c r="Q45" s="102">
        <v>0.1</v>
      </c>
      <c r="R45" s="102">
        <v>0.25</v>
      </c>
      <c r="S45" s="102">
        <v>0.5</v>
      </c>
      <c r="T45" s="102">
        <v>0.75</v>
      </c>
      <c r="U45" s="102">
        <v>0.9</v>
      </c>
      <c r="V45" s="102">
        <v>0.95</v>
      </c>
      <c r="W45" s="102">
        <v>0.97499999999999998</v>
      </c>
      <c r="X45" s="102">
        <v>0.99</v>
      </c>
      <c r="Y45" s="102">
        <v>0.995</v>
      </c>
      <c r="Z45" s="102">
        <v>0.997</v>
      </c>
      <c r="AA45" s="102">
        <v>0.999</v>
      </c>
    </row>
    <row r="46" spans="1:31" ht="45" customHeight="1" x14ac:dyDescent="0.35">
      <c r="B46" s="54"/>
      <c r="C46" s="54"/>
      <c r="D46" s="103" t="s">
        <v>357</v>
      </c>
      <c r="E46" s="104" t="s">
        <v>358</v>
      </c>
      <c r="F46" s="56" t="s">
        <v>359</v>
      </c>
      <c r="G46" s="56" t="s">
        <v>360</v>
      </c>
      <c r="H46" s="56" t="s">
        <v>361</v>
      </c>
      <c r="I46" s="56" t="s">
        <v>362</v>
      </c>
      <c r="J46" s="56" t="s">
        <v>363</v>
      </c>
      <c r="K46" s="56" t="s">
        <v>364</v>
      </c>
      <c r="L46" s="56" t="s">
        <v>365</v>
      </c>
      <c r="M46" s="56" t="s">
        <v>366</v>
      </c>
      <c r="N46" s="56" t="s">
        <v>367</v>
      </c>
      <c r="O46" s="56" t="s">
        <v>368</v>
      </c>
      <c r="P46" s="56" t="s">
        <v>369</v>
      </c>
      <c r="Q46" s="56" t="s">
        <v>370</v>
      </c>
      <c r="R46" s="56" t="s">
        <v>371</v>
      </c>
      <c r="S46" s="56" t="s">
        <v>372</v>
      </c>
      <c r="T46" s="56" t="s">
        <v>373</v>
      </c>
      <c r="U46" s="56" t="s">
        <v>374</v>
      </c>
      <c r="V46" s="56" t="s">
        <v>375</v>
      </c>
      <c r="W46" s="56" t="s">
        <v>376</v>
      </c>
      <c r="X46" s="56" t="s">
        <v>377</v>
      </c>
      <c r="Y46" s="56" t="s">
        <v>378</v>
      </c>
      <c r="Z46" s="56" t="s">
        <v>379</v>
      </c>
      <c r="AA46" s="58" t="s">
        <v>380</v>
      </c>
    </row>
    <row r="47" spans="1:31" x14ac:dyDescent="0.35">
      <c r="B47" s="30" t="s">
        <v>216</v>
      </c>
      <c r="C47" s="57" t="s">
        <v>383</v>
      </c>
      <c r="D47" s="184" t="str">
        <f>"LH_HLT_EXP_" &amp; $C47 &amp; "_" &amp; D$46</f>
        <v>LH_HLT_EXP_R1_C1</v>
      </c>
      <c r="E47" s="185"/>
      <c r="F47" s="57" t="str">
        <f t="shared" ref="F47:G53" si="9">"LH_HLT_EXP_" &amp; $C47 &amp; "_" &amp; F$46</f>
        <v>LH_HLT_EXP_R1_C3</v>
      </c>
      <c r="G47" s="57" t="str">
        <f t="shared" si="9"/>
        <v>LH_HLT_EXP_R1_C4</v>
      </c>
      <c r="H47" s="57" t="str">
        <f t="shared" ref="H47:H58" si="10">"LH_HLT_SCR_" &amp; $C47 &amp; "_" &amp; H$46</f>
        <v>LH_HLT_SCR_R1_C5</v>
      </c>
      <c r="I47" s="57" t="str">
        <f t="shared" ref="I47:J58" si="11">"LH_HLT_SPR_" &amp; $C47 &amp; "_" &amp; I$46</f>
        <v>LH_HLT_SPR_R1_C6</v>
      </c>
      <c r="J47" s="57" t="str">
        <f t="shared" si="11"/>
        <v>LH_HLT_SPR_R1_C7</v>
      </c>
      <c r="K47" s="57" t="str">
        <f t="shared" ref="K47:Z58" si="12">"LH_HLT_PCT_" &amp; $C47 &amp; "_" &amp; K$46</f>
        <v>LH_HLT_PCT_R1_C8</v>
      </c>
      <c r="L47" s="57" t="str">
        <f t="shared" si="12"/>
        <v>LH_HLT_PCT_R1_C9</v>
      </c>
      <c r="M47" s="57" t="str">
        <f t="shared" si="12"/>
        <v>LH_HLT_PCT_R1_C10</v>
      </c>
      <c r="N47" s="57" t="str">
        <f t="shared" si="12"/>
        <v>LH_HLT_PCT_R1_C11</v>
      </c>
      <c r="O47" s="57" t="str">
        <f t="shared" si="12"/>
        <v>LH_HLT_PCT_R1_C12</v>
      </c>
      <c r="P47" s="57" t="str">
        <f t="shared" si="12"/>
        <v>LH_HLT_PCT_R1_C13</v>
      </c>
      <c r="Q47" s="57" t="str">
        <f t="shared" si="12"/>
        <v>LH_HLT_PCT_R1_C14</v>
      </c>
      <c r="R47" s="57" t="str">
        <f t="shared" si="12"/>
        <v>LH_HLT_PCT_R1_C15</v>
      </c>
      <c r="S47" s="57" t="str">
        <f t="shared" si="12"/>
        <v>LH_HLT_PCT_R1_C16</v>
      </c>
      <c r="T47" s="57" t="str">
        <f t="shared" si="12"/>
        <v>LH_HLT_PCT_R1_C17</v>
      </c>
      <c r="U47" s="57" t="str">
        <f t="shared" si="12"/>
        <v>LH_HLT_PCT_R1_C18</v>
      </c>
      <c r="V47" s="57" t="str">
        <f t="shared" si="12"/>
        <v>LH_HLT_PCT_R1_C19</v>
      </c>
      <c r="W47" s="57" t="str">
        <f t="shared" si="12"/>
        <v>LH_HLT_PCT_R1_C20</v>
      </c>
      <c r="X47" s="57" t="str">
        <f t="shared" si="12"/>
        <v>LH_HLT_PCT_R1_C21</v>
      </c>
      <c r="Y47" s="57" t="str">
        <f t="shared" si="12"/>
        <v>LH_HLT_PCT_R1_C22</v>
      </c>
      <c r="Z47" s="57" t="str">
        <f t="shared" si="12"/>
        <v>LH_HLT_PCT_R1_C23</v>
      </c>
      <c r="AA47" s="59" t="str">
        <f t="shared" ref="U47:AA58" si="13">"LH_HLT_PCT_" &amp; $C47 &amp; "_" &amp; AA$46</f>
        <v>LH_HLT_PCT_R1_C24</v>
      </c>
    </row>
    <row r="48" spans="1:31" x14ac:dyDescent="0.35">
      <c r="B48" s="30" t="s">
        <v>217</v>
      </c>
      <c r="C48" s="57" t="s">
        <v>384</v>
      </c>
      <c r="D48" s="184" t="str">
        <f>"LH_HLT_EXP_" &amp; $C48 &amp; "_" &amp; D$46</f>
        <v>LH_HLT_EXP_R2_C1</v>
      </c>
      <c r="E48" s="185"/>
      <c r="F48" s="57" t="str">
        <f t="shared" si="9"/>
        <v>LH_HLT_EXP_R2_C3</v>
      </c>
      <c r="G48" s="57" t="str">
        <f t="shared" si="9"/>
        <v>LH_HLT_EXP_R2_C4</v>
      </c>
      <c r="H48" s="57" t="str">
        <f t="shared" si="10"/>
        <v>LH_HLT_SCR_R2_C5</v>
      </c>
      <c r="I48" s="57" t="str">
        <f t="shared" si="11"/>
        <v>LH_HLT_SPR_R2_C6</v>
      </c>
      <c r="J48" s="57" t="str">
        <f t="shared" si="11"/>
        <v>LH_HLT_SPR_R2_C7</v>
      </c>
      <c r="K48" s="57" t="str">
        <f t="shared" si="12"/>
        <v>LH_HLT_PCT_R2_C8</v>
      </c>
      <c r="L48" s="57" t="str">
        <f t="shared" si="12"/>
        <v>LH_HLT_PCT_R2_C9</v>
      </c>
      <c r="M48" s="57" t="str">
        <f t="shared" si="12"/>
        <v>LH_HLT_PCT_R2_C10</v>
      </c>
      <c r="N48" s="57" t="str">
        <f t="shared" si="12"/>
        <v>LH_HLT_PCT_R2_C11</v>
      </c>
      <c r="O48" s="57" t="str">
        <f t="shared" si="12"/>
        <v>LH_HLT_PCT_R2_C12</v>
      </c>
      <c r="P48" s="57" t="str">
        <f t="shared" si="12"/>
        <v>LH_HLT_PCT_R2_C13</v>
      </c>
      <c r="Q48" s="57" t="str">
        <f t="shared" si="12"/>
        <v>LH_HLT_PCT_R2_C14</v>
      </c>
      <c r="R48" s="57" t="str">
        <f t="shared" si="12"/>
        <v>LH_HLT_PCT_R2_C15</v>
      </c>
      <c r="S48" s="57" t="str">
        <f t="shared" si="12"/>
        <v>LH_HLT_PCT_R2_C16</v>
      </c>
      <c r="T48" s="57" t="str">
        <f t="shared" si="12"/>
        <v>LH_HLT_PCT_R2_C17</v>
      </c>
      <c r="U48" s="57" t="str">
        <f t="shared" si="13"/>
        <v>LH_HLT_PCT_R2_C18</v>
      </c>
      <c r="V48" s="57" t="str">
        <f t="shared" si="13"/>
        <v>LH_HLT_PCT_R2_C19</v>
      </c>
      <c r="W48" s="57" t="str">
        <f t="shared" si="13"/>
        <v>LH_HLT_PCT_R2_C20</v>
      </c>
      <c r="X48" s="57" t="str">
        <f t="shared" si="13"/>
        <v>LH_HLT_PCT_R2_C21</v>
      </c>
      <c r="Y48" s="57" t="str">
        <f t="shared" si="13"/>
        <v>LH_HLT_PCT_R2_C22</v>
      </c>
      <c r="Z48" s="57" t="str">
        <f t="shared" si="13"/>
        <v>LH_HLT_PCT_R2_C23</v>
      </c>
      <c r="AA48" s="59" t="str">
        <f t="shared" si="13"/>
        <v>LH_HLT_PCT_R2_C24</v>
      </c>
    </row>
    <row r="49" spans="2:27" x14ac:dyDescent="0.35">
      <c r="B49" s="30" t="s">
        <v>292</v>
      </c>
      <c r="C49" s="57" t="s">
        <v>385</v>
      </c>
      <c r="D49" s="57" t="str">
        <f>"LH_HLT_APO_" &amp; $C49 &amp; "_" &amp; D$46</f>
        <v>LH_HLT_APO_R3_C1</v>
      </c>
      <c r="E49" s="57" t="str">
        <f>"LH_HLT_ANPO_" &amp; $C49 &amp; "_" &amp; E$46</f>
        <v>LH_HLT_ANPO_R3_C2</v>
      </c>
      <c r="F49" s="57" t="str">
        <f t="shared" si="9"/>
        <v>LH_HLT_EXP_R3_C3</v>
      </c>
      <c r="G49" s="57" t="str">
        <f t="shared" si="9"/>
        <v>LH_HLT_EXP_R3_C4</v>
      </c>
      <c r="H49" s="57" t="str">
        <f t="shared" si="10"/>
        <v>LH_HLT_SCR_R3_C5</v>
      </c>
      <c r="I49" s="57" t="str">
        <f t="shared" si="11"/>
        <v>LH_HLT_SPR_R3_C6</v>
      </c>
      <c r="J49" s="57" t="str">
        <f t="shared" si="11"/>
        <v>LH_HLT_SPR_R3_C7</v>
      </c>
      <c r="K49" s="57" t="str">
        <f t="shared" si="12"/>
        <v>LH_HLT_PCT_R3_C8</v>
      </c>
      <c r="L49" s="57" t="str">
        <f t="shared" si="12"/>
        <v>LH_HLT_PCT_R3_C9</v>
      </c>
      <c r="M49" s="57" t="str">
        <f t="shared" si="12"/>
        <v>LH_HLT_PCT_R3_C10</v>
      </c>
      <c r="N49" s="57" t="str">
        <f t="shared" si="12"/>
        <v>LH_HLT_PCT_R3_C11</v>
      </c>
      <c r="O49" s="57" t="str">
        <f t="shared" si="12"/>
        <v>LH_HLT_PCT_R3_C12</v>
      </c>
      <c r="P49" s="57" t="str">
        <f t="shared" si="12"/>
        <v>LH_HLT_PCT_R3_C13</v>
      </c>
      <c r="Q49" s="57" t="str">
        <f t="shared" si="12"/>
        <v>LH_HLT_PCT_R3_C14</v>
      </c>
      <c r="R49" s="57" t="str">
        <f t="shared" si="12"/>
        <v>LH_HLT_PCT_R3_C15</v>
      </c>
      <c r="S49" s="57" t="str">
        <f t="shared" si="12"/>
        <v>LH_HLT_PCT_R3_C16</v>
      </c>
      <c r="T49" s="57" t="str">
        <f t="shared" si="12"/>
        <v>LH_HLT_PCT_R3_C17</v>
      </c>
      <c r="U49" s="57" t="str">
        <f t="shared" si="13"/>
        <v>LH_HLT_PCT_R3_C18</v>
      </c>
      <c r="V49" s="57" t="str">
        <f t="shared" si="13"/>
        <v>LH_HLT_PCT_R3_C19</v>
      </c>
      <c r="W49" s="57" t="str">
        <f t="shared" si="13"/>
        <v>LH_HLT_PCT_R3_C20</v>
      </c>
      <c r="X49" s="57" t="str">
        <f t="shared" si="13"/>
        <v>LH_HLT_PCT_R3_C21</v>
      </c>
      <c r="Y49" s="57" t="str">
        <f t="shared" si="13"/>
        <v>LH_HLT_PCT_R3_C22</v>
      </c>
      <c r="Z49" s="57" t="str">
        <f t="shared" si="13"/>
        <v>LH_HLT_PCT_R3_C23</v>
      </c>
      <c r="AA49" s="59" t="str">
        <f t="shared" si="13"/>
        <v>LH_HLT_PCT_R3_C24</v>
      </c>
    </row>
    <row r="50" spans="2:27" x14ac:dyDescent="0.35">
      <c r="B50" s="23" t="s">
        <v>227</v>
      </c>
      <c r="C50" s="57" t="s">
        <v>386</v>
      </c>
      <c r="D50" s="57" t="str">
        <f>"LH_HLT_APO_" &amp; $C50 &amp; "_" &amp; D$46</f>
        <v>LH_HLT_APO_R4_C1</v>
      </c>
      <c r="E50" s="57" t="str">
        <f>"LH_HLT_ANPO_" &amp; $C50 &amp; "_" &amp; E$46</f>
        <v>LH_HLT_ANPO_R4_C2</v>
      </c>
      <c r="F50" s="57" t="str">
        <f t="shared" si="9"/>
        <v>LH_HLT_EXP_R4_C3</v>
      </c>
      <c r="G50" s="57" t="str">
        <f t="shared" si="9"/>
        <v>LH_HLT_EXP_R4_C4</v>
      </c>
      <c r="H50" s="57" t="str">
        <f t="shared" si="10"/>
        <v>LH_HLT_SCR_R4_C5</v>
      </c>
      <c r="I50" s="57" t="str">
        <f t="shared" si="11"/>
        <v>LH_HLT_SPR_R4_C6</v>
      </c>
      <c r="J50" s="57" t="str">
        <f t="shared" si="11"/>
        <v>LH_HLT_SPR_R4_C7</v>
      </c>
      <c r="K50" s="57" t="str">
        <f t="shared" si="12"/>
        <v>LH_HLT_PCT_R4_C8</v>
      </c>
      <c r="L50" s="57" t="str">
        <f t="shared" si="12"/>
        <v>LH_HLT_PCT_R4_C9</v>
      </c>
      <c r="M50" s="57" t="str">
        <f t="shared" si="12"/>
        <v>LH_HLT_PCT_R4_C10</v>
      </c>
      <c r="N50" s="57" t="str">
        <f t="shared" si="12"/>
        <v>LH_HLT_PCT_R4_C11</v>
      </c>
      <c r="O50" s="57" t="str">
        <f t="shared" si="12"/>
        <v>LH_HLT_PCT_R4_C12</v>
      </c>
      <c r="P50" s="57" t="str">
        <f t="shared" si="12"/>
        <v>LH_HLT_PCT_R4_C13</v>
      </c>
      <c r="Q50" s="57" t="str">
        <f t="shared" si="12"/>
        <v>LH_HLT_PCT_R4_C14</v>
      </c>
      <c r="R50" s="57" t="str">
        <f t="shared" si="12"/>
        <v>LH_HLT_PCT_R4_C15</v>
      </c>
      <c r="S50" s="57" t="str">
        <f t="shared" si="12"/>
        <v>LH_HLT_PCT_R4_C16</v>
      </c>
      <c r="T50" s="57" t="str">
        <f t="shared" si="12"/>
        <v>LH_HLT_PCT_R4_C17</v>
      </c>
      <c r="U50" s="57" t="str">
        <f t="shared" si="13"/>
        <v>LH_HLT_PCT_R4_C18</v>
      </c>
      <c r="V50" s="57" t="str">
        <f t="shared" si="13"/>
        <v>LH_HLT_PCT_R4_C19</v>
      </c>
      <c r="W50" s="57" t="str">
        <f t="shared" si="13"/>
        <v>LH_HLT_PCT_R4_C20</v>
      </c>
      <c r="X50" s="57" t="str">
        <f t="shared" si="13"/>
        <v>LH_HLT_PCT_R4_C21</v>
      </c>
      <c r="Y50" s="57" t="str">
        <f t="shared" si="13"/>
        <v>LH_HLT_PCT_R4_C22</v>
      </c>
      <c r="Z50" s="57" t="str">
        <f t="shared" si="13"/>
        <v>LH_HLT_PCT_R4_C23</v>
      </c>
      <c r="AA50" s="59" t="str">
        <f t="shared" si="13"/>
        <v>LH_HLT_PCT_R4_C24</v>
      </c>
    </row>
    <row r="51" spans="2:27" x14ac:dyDescent="0.35">
      <c r="B51" s="24" t="s">
        <v>229</v>
      </c>
      <c r="C51" s="57" t="s">
        <v>387</v>
      </c>
      <c r="D51" s="57" t="str">
        <f>"LH_HLT_APO_" &amp; $C51 &amp; "_" &amp; D$46</f>
        <v>LH_HLT_APO_R5_C1</v>
      </c>
      <c r="E51" s="57" t="str">
        <f>"LH_HLT_ANPO_" &amp; $C51 &amp; "_" &amp; E$46</f>
        <v>LH_HLT_ANPO_R5_C2</v>
      </c>
      <c r="F51" s="57" t="str">
        <f t="shared" si="9"/>
        <v>LH_HLT_EXP_R5_C3</v>
      </c>
      <c r="G51" s="57" t="str">
        <f t="shared" si="9"/>
        <v>LH_HLT_EXP_R5_C4</v>
      </c>
      <c r="H51" s="57" t="str">
        <f t="shared" si="10"/>
        <v>LH_HLT_SCR_R5_C5</v>
      </c>
      <c r="I51" s="57" t="str">
        <f t="shared" si="11"/>
        <v>LH_HLT_SPR_R5_C6</v>
      </c>
      <c r="J51" s="57" t="str">
        <f t="shared" si="11"/>
        <v>LH_HLT_SPR_R5_C7</v>
      </c>
      <c r="K51" s="57" t="str">
        <f t="shared" si="12"/>
        <v>LH_HLT_PCT_R5_C8</v>
      </c>
      <c r="L51" s="57" t="str">
        <f t="shared" si="12"/>
        <v>LH_HLT_PCT_R5_C9</v>
      </c>
      <c r="M51" s="57" t="str">
        <f t="shared" si="12"/>
        <v>LH_HLT_PCT_R5_C10</v>
      </c>
      <c r="N51" s="57" t="str">
        <f t="shared" si="12"/>
        <v>LH_HLT_PCT_R5_C11</v>
      </c>
      <c r="O51" s="57" t="str">
        <f t="shared" si="12"/>
        <v>LH_HLT_PCT_R5_C12</v>
      </c>
      <c r="P51" s="57" t="str">
        <f t="shared" si="12"/>
        <v>LH_HLT_PCT_R5_C13</v>
      </c>
      <c r="Q51" s="57" t="str">
        <f t="shared" si="12"/>
        <v>LH_HLT_PCT_R5_C14</v>
      </c>
      <c r="R51" s="57" t="str">
        <f t="shared" si="12"/>
        <v>LH_HLT_PCT_R5_C15</v>
      </c>
      <c r="S51" s="57" t="str">
        <f t="shared" si="12"/>
        <v>LH_HLT_PCT_R5_C16</v>
      </c>
      <c r="T51" s="57" t="str">
        <f t="shared" si="12"/>
        <v>LH_HLT_PCT_R5_C17</v>
      </c>
      <c r="U51" s="57" t="str">
        <f t="shared" si="13"/>
        <v>LH_HLT_PCT_R5_C18</v>
      </c>
      <c r="V51" s="57" t="str">
        <f t="shared" si="13"/>
        <v>LH_HLT_PCT_R5_C19</v>
      </c>
      <c r="W51" s="57" t="str">
        <f t="shared" si="13"/>
        <v>LH_HLT_PCT_R5_C20</v>
      </c>
      <c r="X51" s="57" t="str">
        <f t="shared" si="13"/>
        <v>LH_HLT_PCT_R5_C21</v>
      </c>
      <c r="Y51" s="57" t="str">
        <f t="shared" si="13"/>
        <v>LH_HLT_PCT_R5_C22</v>
      </c>
      <c r="Z51" s="57" t="str">
        <f t="shared" si="13"/>
        <v>LH_HLT_PCT_R5_C23</v>
      </c>
      <c r="AA51" s="59" t="str">
        <f t="shared" si="13"/>
        <v>LH_HLT_PCT_R5_C24</v>
      </c>
    </row>
    <row r="52" spans="2:27" x14ac:dyDescent="0.35">
      <c r="B52" s="24" t="s">
        <v>230</v>
      </c>
      <c r="C52" s="57" t="s">
        <v>388</v>
      </c>
      <c r="D52" s="57" t="str">
        <f>"LH_HLT_APO_" &amp; $C52 &amp; "_" &amp; D$46</f>
        <v>LH_HLT_APO_R6_C1</v>
      </c>
      <c r="E52" s="57" t="str">
        <f>"LH_HLT_ANPO_" &amp; $C52 &amp; "_" &amp; E$46</f>
        <v>LH_HLT_ANPO_R6_C2</v>
      </c>
      <c r="F52" s="57" t="str">
        <f t="shared" si="9"/>
        <v>LH_HLT_EXP_R6_C3</v>
      </c>
      <c r="G52" s="57" t="str">
        <f t="shared" si="9"/>
        <v>LH_HLT_EXP_R6_C4</v>
      </c>
      <c r="H52" s="57" t="str">
        <f t="shared" si="10"/>
        <v>LH_HLT_SCR_R6_C5</v>
      </c>
      <c r="I52" s="57" t="str">
        <f t="shared" si="11"/>
        <v>LH_HLT_SPR_R6_C6</v>
      </c>
      <c r="J52" s="57" t="str">
        <f t="shared" si="11"/>
        <v>LH_HLT_SPR_R6_C7</v>
      </c>
      <c r="K52" s="57" t="str">
        <f t="shared" si="12"/>
        <v>LH_HLT_PCT_R6_C8</v>
      </c>
      <c r="L52" s="57" t="str">
        <f t="shared" si="12"/>
        <v>LH_HLT_PCT_R6_C9</v>
      </c>
      <c r="M52" s="57" t="str">
        <f t="shared" si="12"/>
        <v>LH_HLT_PCT_R6_C10</v>
      </c>
      <c r="N52" s="57" t="str">
        <f t="shared" si="12"/>
        <v>LH_HLT_PCT_R6_C11</v>
      </c>
      <c r="O52" s="57" t="str">
        <f t="shared" si="12"/>
        <v>LH_HLT_PCT_R6_C12</v>
      </c>
      <c r="P52" s="57" t="str">
        <f t="shared" si="12"/>
        <v>LH_HLT_PCT_R6_C13</v>
      </c>
      <c r="Q52" s="57" t="str">
        <f t="shared" si="12"/>
        <v>LH_HLT_PCT_R6_C14</v>
      </c>
      <c r="R52" s="57" t="str">
        <f t="shared" si="12"/>
        <v>LH_HLT_PCT_R6_C15</v>
      </c>
      <c r="S52" s="57" t="str">
        <f t="shared" si="12"/>
        <v>LH_HLT_PCT_R6_C16</v>
      </c>
      <c r="T52" s="57" t="str">
        <f t="shared" si="12"/>
        <v>LH_HLT_PCT_R6_C17</v>
      </c>
      <c r="U52" s="57" t="str">
        <f t="shared" si="13"/>
        <v>LH_HLT_PCT_R6_C18</v>
      </c>
      <c r="V52" s="57" t="str">
        <f t="shared" si="13"/>
        <v>LH_HLT_PCT_R6_C19</v>
      </c>
      <c r="W52" s="57" t="str">
        <f t="shared" si="13"/>
        <v>LH_HLT_PCT_R6_C20</v>
      </c>
      <c r="X52" s="57" t="str">
        <f t="shared" si="13"/>
        <v>LH_HLT_PCT_R6_C21</v>
      </c>
      <c r="Y52" s="57" t="str">
        <f t="shared" si="13"/>
        <v>LH_HLT_PCT_R6_C22</v>
      </c>
      <c r="Z52" s="57" t="str">
        <f t="shared" si="13"/>
        <v>LH_HLT_PCT_R6_C23</v>
      </c>
      <c r="AA52" s="59" t="str">
        <f t="shared" si="13"/>
        <v>LH_HLT_PCT_R6_C24</v>
      </c>
    </row>
    <row r="53" spans="2:27" x14ac:dyDescent="0.35">
      <c r="B53" s="23" t="s">
        <v>228</v>
      </c>
      <c r="C53" s="57" t="s">
        <v>389</v>
      </c>
      <c r="D53" s="57" t="str">
        <f>"LH_HLT_APO_" &amp; $C53 &amp; "_" &amp; D$46</f>
        <v>LH_HLT_APO_R7_C1</v>
      </c>
      <c r="E53" s="57" t="str">
        <f>"LH_HLT_ANPO_" &amp; $C53 &amp; "_" &amp; E$46</f>
        <v>LH_HLT_ANPO_R7_C2</v>
      </c>
      <c r="F53" s="57" t="str">
        <f t="shared" si="9"/>
        <v>LH_HLT_EXP_R7_C3</v>
      </c>
      <c r="G53" s="57" t="str">
        <f t="shared" si="9"/>
        <v>LH_HLT_EXP_R7_C4</v>
      </c>
      <c r="H53" s="57" t="str">
        <f t="shared" si="10"/>
        <v>LH_HLT_SCR_R7_C5</v>
      </c>
      <c r="I53" s="57" t="str">
        <f t="shared" si="11"/>
        <v>LH_HLT_SPR_R7_C6</v>
      </c>
      <c r="J53" s="57" t="str">
        <f t="shared" si="11"/>
        <v>LH_HLT_SPR_R7_C7</v>
      </c>
      <c r="K53" s="57" t="str">
        <f t="shared" si="12"/>
        <v>LH_HLT_PCT_R7_C8</v>
      </c>
      <c r="L53" s="57" t="str">
        <f t="shared" si="12"/>
        <v>LH_HLT_PCT_R7_C9</v>
      </c>
      <c r="M53" s="57" t="str">
        <f t="shared" si="12"/>
        <v>LH_HLT_PCT_R7_C10</v>
      </c>
      <c r="N53" s="57" t="str">
        <f t="shared" si="12"/>
        <v>LH_HLT_PCT_R7_C11</v>
      </c>
      <c r="O53" s="57" t="str">
        <f t="shared" si="12"/>
        <v>LH_HLT_PCT_R7_C12</v>
      </c>
      <c r="P53" s="57" t="str">
        <f t="shared" si="12"/>
        <v>LH_HLT_PCT_R7_C13</v>
      </c>
      <c r="Q53" s="57" t="str">
        <f t="shared" si="12"/>
        <v>LH_HLT_PCT_R7_C14</v>
      </c>
      <c r="R53" s="57" t="str">
        <f t="shared" si="12"/>
        <v>LH_HLT_PCT_R7_C15</v>
      </c>
      <c r="S53" s="57" t="str">
        <f t="shared" si="12"/>
        <v>LH_HLT_PCT_R7_C16</v>
      </c>
      <c r="T53" s="57" t="str">
        <f t="shared" si="12"/>
        <v>LH_HLT_PCT_R7_C17</v>
      </c>
      <c r="U53" s="57" t="str">
        <f t="shared" si="13"/>
        <v>LH_HLT_PCT_R7_C18</v>
      </c>
      <c r="V53" s="57" t="str">
        <f t="shared" si="13"/>
        <v>LH_HLT_PCT_R7_C19</v>
      </c>
      <c r="W53" s="57" t="str">
        <f t="shared" si="13"/>
        <v>LH_HLT_PCT_R7_C20</v>
      </c>
      <c r="X53" s="57" t="str">
        <f t="shared" si="13"/>
        <v>LH_HLT_PCT_R7_C21</v>
      </c>
      <c r="Y53" s="57" t="str">
        <f t="shared" si="13"/>
        <v>LH_HLT_PCT_R7_C22</v>
      </c>
      <c r="Z53" s="57" t="str">
        <f t="shared" si="13"/>
        <v>LH_HLT_PCT_R7_C23</v>
      </c>
      <c r="AA53" s="59" t="str">
        <f t="shared" si="13"/>
        <v>LH_HLT_PCT_R7_C24</v>
      </c>
    </row>
    <row r="54" spans="2:27" x14ac:dyDescent="0.35">
      <c r="B54" s="118" t="s">
        <v>293</v>
      </c>
      <c r="C54" s="57" t="s">
        <v>390</v>
      </c>
      <c r="D54" s="182"/>
      <c r="E54" s="183"/>
      <c r="F54" s="112"/>
      <c r="G54" s="112"/>
      <c r="H54" s="57" t="str">
        <f t="shared" si="10"/>
        <v>LH_HLT_SCR_R8_C5</v>
      </c>
      <c r="I54" s="57" t="str">
        <f t="shared" si="11"/>
        <v>LH_HLT_SPR_R8_C6</v>
      </c>
      <c r="J54" s="57" t="str">
        <f t="shared" si="11"/>
        <v>LH_HLT_SPR_R8_C7</v>
      </c>
      <c r="K54" s="57" t="str">
        <f t="shared" si="12"/>
        <v>LH_HLT_PCT_R8_C8</v>
      </c>
      <c r="L54" s="57" t="str">
        <f t="shared" si="12"/>
        <v>LH_HLT_PCT_R8_C9</v>
      </c>
      <c r="M54" s="57" t="str">
        <f t="shared" si="12"/>
        <v>LH_HLT_PCT_R8_C10</v>
      </c>
      <c r="N54" s="57" t="str">
        <f t="shared" si="12"/>
        <v>LH_HLT_PCT_R8_C11</v>
      </c>
      <c r="O54" s="57" t="str">
        <f t="shared" si="12"/>
        <v>LH_HLT_PCT_R8_C12</v>
      </c>
      <c r="P54" s="57" t="str">
        <f t="shared" si="12"/>
        <v>LH_HLT_PCT_R8_C13</v>
      </c>
      <c r="Q54" s="57" t="str">
        <f t="shared" si="12"/>
        <v>LH_HLT_PCT_R8_C14</v>
      </c>
      <c r="R54" s="57" t="str">
        <f t="shared" si="12"/>
        <v>LH_HLT_PCT_R8_C15</v>
      </c>
      <c r="S54" s="57" t="str">
        <f t="shared" si="12"/>
        <v>LH_HLT_PCT_R8_C16</v>
      </c>
      <c r="T54" s="57" t="str">
        <f t="shared" si="12"/>
        <v>LH_HLT_PCT_R8_C17</v>
      </c>
      <c r="U54" s="57" t="str">
        <f t="shared" si="13"/>
        <v>LH_HLT_PCT_R8_C18</v>
      </c>
      <c r="V54" s="57" t="str">
        <f t="shared" si="13"/>
        <v>LH_HLT_PCT_R8_C19</v>
      </c>
      <c r="W54" s="57" t="str">
        <f t="shared" si="13"/>
        <v>LH_HLT_PCT_R8_C20</v>
      </c>
      <c r="X54" s="57" t="str">
        <f t="shared" si="13"/>
        <v>LH_HLT_PCT_R8_C21</v>
      </c>
      <c r="Y54" s="57" t="str">
        <f t="shared" si="13"/>
        <v>LH_HLT_PCT_R8_C22</v>
      </c>
      <c r="Z54" s="57" t="str">
        <f t="shared" si="13"/>
        <v>LH_HLT_PCT_R8_C23</v>
      </c>
      <c r="AA54" s="59" t="str">
        <f t="shared" si="13"/>
        <v>LH_HLT_PCT_R8_C24</v>
      </c>
    </row>
    <row r="55" spans="2:27" x14ac:dyDescent="0.35">
      <c r="B55" s="23" t="s">
        <v>218</v>
      </c>
      <c r="C55" s="57" t="s">
        <v>391</v>
      </c>
      <c r="D55" s="182"/>
      <c r="E55" s="183"/>
      <c r="F55" s="112"/>
      <c r="G55" s="112"/>
      <c r="H55" s="57" t="str">
        <f t="shared" si="10"/>
        <v>LH_HLT_SCR_R9_C5</v>
      </c>
      <c r="I55" s="57" t="str">
        <f t="shared" si="11"/>
        <v>LH_HLT_SPR_R9_C6</v>
      </c>
      <c r="J55" s="57" t="str">
        <f t="shared" si="11"/>
        <v>LH_HLT_SPR_R9_C7</v>
      </c>
      <c r="K55" s="57" t="str">
        <f t="shared" si="12"/>
        <v>LH_HLT_PCT_R9_C8</v>
      </c>
      <c r="L55" s="57" t="str">
        <f t="shared" si="12"/>
        <v>LH_HLT_PCT_R9_C9</v>
      </c>
      <c r="M55" s="57" t="str">
        <f t="shared" si="12"/>
        <v>LH_HLT_PCT_R9_C10</v>
      </c>
      <c r="N55" s="57" t="str">
        <f t="shared" si="12"/>
        <v>LH_HLT_PCT_R9_C11</v>
      </c>
      <c r="O55" s="57" t="str">
        <f t="shared" si="12"/>
        <v>LH_HLT_PCT_R9_C12</v>
      </c>
      <c r="P55" s="57" t="str">
        <f t="shared" si="12"/>
        <v>LH_HLT_PCT_R9_C13</v>
      </c>
      <c r="Q55" s="57" t="str">
        <f t="shared" si="12"/>
        <v>LH_HLT_PCT_R9_C14</v>
      </c>
      <c r="R55" s="57" t="str">
        <f t="shared" si="12"/>
        <v>LH_HLT_PCT_R9_C15</v>
      </c>
      <c r="S55" s="57" t="str">
        <f t="shared" si="12"/>
        <v>LH_HLT_PCT_R9_C16</v>
      </c>
      <c r="T55" s="57" t="str">
        <f t="shared" si="12"/>
        <v>LH_HLT_PCT_R9_C17</v>
      </c>
      <c r="U55" s="57" t="str">
        <f t="shared" si="13"/>
        <v>LH_HLT_PCT_R9_C18</v>
      </c>
      <c r="V55" s="57" t="str">
        <f t="shared" si="13"/>
        <v>LH_HLT_PCT_R9_C19</v>
      </c>
      <c r="W55" s="57" t="str">
        <f t="shared" si="13"/>
        <v>LH_HLT_PCT_R9_C20</v>
      </c>
      <c r="X55" s="57" t="str">
        <f t="shared" si="13"/>
        <v>LH_HLT_PCT_R9_C21</v>
      </c>
      <c r="Y55" s="57" t="str">
        <f t="shared" si="13"/>
        <v>LH_HLT_PCT_R9_C22</v>
      </c>
      <c r="Z55" s="57" t="str">
        <f t="shared" si="13"/>
        <v>LH_HLT_PCT_R9_C23</v>
      </c>
      <c r="AA55" s="59" t="str">
        <f t="shared" si="13"/>
        <v>LH_HLT_PCT_R9_C24</v>
      </c>
    </row>
    <row r="56" spans="2:27" x14ac:dyDescent="0.35">
      <c r="B56" s="23" t="s">
        <v>219</v>
      </c>
      <c r="C56" s="57" t="s">
        <v>392</v>
      </c>
      <c r="D56" s="182"/>
      <c r="E56" s="183"/>
      <c r="F56" s="112"/>
      <c r="G56" s="112"/>
      <c r="H56" s="57" t="str">
        <f t="shared" si="10"/>
        <v>LH_HLT_SCR_R10_C5</v>
      </c>
      <c r="I56" s="57" t="str">
        <f t="shared" si="11"/>
        <v>LH_HLT_SPR_R10_C6</v>
      </c>
      <c r="J56" s="57" t="str">
        <f t="shared" si="11"/>
        <v>LH_HLT_SPR_R10_C7</v>
      </c>
      <c r="K56" s="57" t="str">
        <f t="shared" si="12"/>
        <v>LH_HLT_PCT_R10_C8</v>
      </c>
      <c r="L56" s="57" t="str">
        <f t="shared" si="12"/>
        <v>LH_HLT_PCT_R10_C9</v>
      </c>
      <c r="M56" s="57" t="str">
        <f t="shared" si="12"/>
        <v>LH_HLT_PCT_R10_C10</v>
      </c>
      <c r="N56" s="57" t="str">
        <f t="shared" si="12"/>
        <v>LH_HLT_PCT_R10_C11</v>
      </c>
      <c r="O56" s="57" t="str">
        <f t="shared" si="12"/>
        <v>LH_HLT_PCT_R10_C12</v>
      </c>
      <c r="P56" s="57" t="str">
        <f t="shared" si="12"/>
        <v>LH_HLT_PCT_R10_C13</v>
      </c>
      <c r="Q56" s="57" t="str">
        <f t="shared" si="12"/>
        <v>LH_HLT_PCT_R10_C14</v>
      </c>
      <c r="R56" s="57" t="str">
        <f t="shared" si="12"/>
        <v>LH_HLT_PCT_R10_C15</v>
      </c>
      <c r="S56" s="57" t="str">
        <f t="shared" si="12"/>
        <v>LH_HLT_PCT_R10_C16</v>
      </c>
      <c r="T56" s="57" t="str">
        <f t="shared" si="12"/>
        <v>LH_HLT_PCT_R10_C17</v>
      </c>
      <c r="U56" s="57" t="str">
        <f t="shared" si="13"/>
        <v>LH_HLT_PCT_R10_C18</v>
      </c>
      <c r="V56" s="57" t="str">
        <f t="shared" si="13"/>
        <v>LH_HLT_PCT_R10_C19</v>
      </c>
      <c r="W56" s="57" t="str">
        <f t="shared" si="13"/>
        <v>LH_HLT_PCT_R10_C20</v>
      </c>
      <c r="X56" s="57" t="str">
        <f t="shared" si="13"/>
        <v>LH_HLT_PCT_R10_C21</v>
      </c>
      <c r="Y56" s="57" t="str">
        <f t="shared" si="13"/>
        <v>LH_HLT_PCT_R10_C22</v>
      </c>
      <c r="Z56" s="57" t="str">
        <f t="shared" si="13"/>
        <v>LH_HLT_PCT_R10_C23</v>
      </c>
      <c r="AA56" s="59" t="str">
        <f t="shared" si="13"/>
        <v>LH_HLT_PCT_R10_C24</v>
      </c>
    </row>
    <row r="57" spans="2:27" x14ac:dyDescent="0.35">
      <c r="B57" s="23" t="s">
        <v>220</v>
      </c>
      <c r="C57" s="57" t="s">
        <v>393</v>
      </c>
      <c r="D57" s="182"/>
      <c r="E57" s="183"/>
      <c r="F57" s="112"/>
      <c r="G57" s="112"/>
      <c r="H57" s="57" t="str">
        <f t="shared" si="10"/>
        <v>LH_HLT_SCR_R11_C5</v>
      </c>
      <c r="I57" s="57" t="str">
        <f t="shared" si="11"/>
        <v>LH_HLT_SPR_R11_C6</v>
      </c>
      <c r="J57" s="57" t="str">
        <f t="shared" si="11"/>
        <v>LH_HLT_SPR_R11_C7</v>
      </c>
      <c r="K57" s="57" t="str">
        <f t="shared" si="12"/>
        <v>LH_HLT_PCT_R11_C8</v>
      </c>
      <c r="L57" s="57" t="str">
        <f t="shared" si="12"/>
        <v>LH_HLT_PCT_R11_C9</v>
      </c>
      <c r="M57" s="57" t="str">
        <f t="shared" si="12"/>
        <v>LH_HLT_PCT_R11_C10</v>
      </c>
      <c r="N57" s="57" t="str">
        <f t="shared" si="12"/>
        <v>LH_HLT_PCT_R11_C11</v>
      </c>
      <c r="O57" s="57" t="str">
        <f t="shared" si="12"/>
        <v>LH_HLT_PCT_R11_C12</v>
      </c>
      <c r="P57" s="57" t="str">
        <f t="shared" si="12"/>
        <v>LH_HLT_PCT_R11_C13</v>
      </c>
      <c r="Q57" s="57" t="str">
        <f t="shared" si="12"/>
        <v>LH_HLT_PCT_R11_C14</v>
      </c>
      <c r="R57" s="57" t="str">
        <f t="shared" si="12"/>
        <v>LH_HLT_PCT_R11_C15</v>
      </c>
      <c r="S57" s="57" t="str">
        <f t="shared" si="12"/>
        <v>LH_HLT_PCT_R11_C16</v>
      </c>
      <c r="T57" s="57" t="str">
        <f t="shared" si="12"/>
        <v>LH_HLT_PCT_R11_C17</v>
      </c>
      <c r="U57" s="57" t="str">
        <f t="shared" si="13"/>
        <v>LH_HLT_PCT_R11_C18</v>
      </c>
      <c r="V57" s="57" t="str">
        <f t="shared" si="13"/>
        <v>LH_HLT_PCT_R11_C19</v>
      </c>
      <c r="W57" s="57" t="str">
        <f t="shared" si="13"/>
        <v>LH_HLT_PCT_R11_C20</v>
      </c>
      <c r="X57" s="57" t="str">
        <f t="shared" si="13"/>
        <v>LH_HLT_PCT_R11_C21</v>
      </c>
      <c r="Y57" s="57" t="str">
        <f t="shared" si="13"/>
        <v>LH_HLT_PCT_R11_C22</v>
      </c>
      <c r="Z57" s="57" t="str">
        <f t="shared" si="13"/>
        <v>LH_HLT_PCT_R11_C23</v>
      </c>
      <c r="AA57" s="59" t="str">
        <f t="shared" si="13"/>
        <v>LH_HLT_PCT_R11_C24</v>
      </c>
    </row>
    <row r="58" spans="2:27" x14ac:dyDescent="0.35">
      <c r="B58" s="30" t="s">
        <v>339</v>
      </c>
      <c r="C58" s="57" t="s">
        <v>394</v>
      </c>
      <c r="D58" s="182"/>
      <c r="E58" s="183"/>
      <c r="F58" s="112"/>
      <c r="G58" s="112"/>
      <c r="H58" s="57" t="str">
        <f t="shared" si="10"/>
        <v>LH_HLT_SCR_R12_C5</v>
      </c>
      <c r="I58" s="57" t="str">
        <f t="shared" si="11"/>
        <v>LH_HLT_SPR_R12_C6</v>
      </c>
      <c r="J58" s="57" t="str">
        <f t="shared" si="11"/>
        <v>LH_HLT_SPR_R12_C7</v>
      </c>
      <c r="K58" s="57" t="str">
        <f t="shared" si="12"/>
        <v>LH_HLT_PCT_R12_C8</v>
      </c>
      <c r="L58" s="57" t="str">
        <f t="shared" si="12"/>
        <v>LH_HLT_PCT_R12_C9</v>
      </c>
      <c r="M58" s="57" t="str">
        <f t="shared" si="12"/>
        <v>LH_HLT_PCT_R12_C10</v>
      </c>
      <c r="N58" s="57" t="str">
        <f t="shared" si="12"/>
        <v>LH_HLT_PCT_R12_C11</v>
      </c>
      <c r="O58" s="57" t="str">
        <f t="shared" si="12"/>
        <v>LH_HLT_PCT_R12_C12</v>
      </c>
      <c r="P58" s="57" t="str">
        <f t="shared" si="12"/>
        <v>LH_HLT_PCT_R12_C13</v>
      </c>
      <c r="Q58" s="57" t="str">
        <f t="shared" si="12"/>
        <v>LH_HLT_PCT_R12_C14</v>
      </c>
      <c r="R58" s="57" t="str">
        <f t="shared" si="12"/>
        <v>LH_HLT_PCT_R12_C15</v>
      </c>
      <c r="S58" s="57" t="str">
        <f t="shared" si="12"/>
        <v>LH_HLT_PCT_R12_C16</v>
      </c>
      <c r="T58" s="57" t="str">
        <f t="shared" si="12"/>
        <v>LH_HLT_PCT_R12_C17</v>
      </c>
      <c r="U58" s="57" t="str">
        <f t="shared" si="13"/>
        <v>LH_HLT_PCT_R12_C18</v>
      </c>
      <c r="V58" s="57" t="str">
        <f t="shared" si="13"/>
        <v>LH_HLT_PCT_R12_C19</v>
      </c>
      <c r="W58" s="57" t="str">
        <f t="shared" si="13"/>
        <v>LH_HLT_PCT_R12_C20</v>
      </c>
      <c r="X58" s="57" t="str">
        <f t="shared" si="13"/>
        <v>LH_HLT_PCT_R12_C21</v>
      </c>
      <c r="Y58" s="57" t="str">
        <f t="shared" si="13"/>
        <v>LH_HLT_PCT_R12_C22</v>
      </c>
      <c r="Z58" s="57" t="str">
        <f t="shared" si="13"/>
        <v>LH_HLT_PCT_R12_C23</v>
      </c>
      <c r="AA58" s="59" t="str">
        <f t="shared" si="13"/>
        <v>LH_HLT_PCT_R12_C24</v>
      </c>
    </row>
    <row r="59" spans="2:27" x14ac:dyDescent="0.35">
      <c r="B59" s="15"/>
      <c r="C59" s="15"/>
      <c r="D59" s="15"/>
      <c r="E59" s="15"/>
      <c r="F59" s="15"/>
      <c r="G59" s="15"/>
      <c r="H59" s="15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</row>
    <row r="60" spans="2:27" ht="29" x14ac:dyDescent="0.35">
      <c r="D60" s="102" t="s">
        <v>215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</row>
    <row r="61" spans="2:27" x14ac:dyDescent="0.35">
      <c r="D61" s="58" t="s">
        <v>357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</row>
    <row r="62" spans="2:27" x14ac:dyDescent="0.35">
      <c r="B62" s="31" t="s">
        <v>81</v>
      </c>
      <c r="C62" s="60" t="s">
        <v>383</v>
      </c>
      <c r="D62" s="49" t="str">
        <f>"LH_LIF_SCR_" &amp; $C62 &amp; "_" &amp; D$61</f>
        <v>LH_LIF_SCR_R1_C1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</row>
    <row r="63" spans="2:27" x14ac:dyDescent="0.35">
      <c r="B63" s="31" t="s">
        <v>82</v>
      </c>
      <c r="C63" s="60" t="s">
        <v>384</v>
      </c>
      <c r="D63" s="49" t="str">
        <f t="shared" ref="D63:D64" si="14">"LH_LIF_SCR_" &amp; $C63 &amp; "_" &amp; D$61</f>
        <v>LH_LIF_SCR_R2_C1</v>
      </c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</row>
    <row r="64" spans="2:27" x14ac:dyDescent="0.35">
      <c r="B64" s="31" t="s">
        <v>83</v>
      </c>
      <c r="C64" s="60" t="s">
        <v>385</v>
      </c>
      <c r="D64" s="49" t="str">
        <f t="shared" si="14"/>
        <v>LH_LIF_SCR_R3_C1</v>
      </c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</row>
    <row r="65" spans="2:23" x14ac:dyDescent="0.35">
      <c r="B65" s="22"/>
      <c r="C65" s="22"/>
      <c r="D65" s="22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</row>
    <row r="66" spans="2:23" ht="29" x14ac:dyDescent="0.35">
      <c r="D66" s="102" t="s">
        <v>215</v>
      </c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</row>
    <row r="67" spans="2:23" x14ac:dyDescent="0.35">
      <c r="D67" s="58" t="s">
        <v>357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</row>
    <row r="68" spans="2:23" x14ac:dyDescent="0.35">
      <c r="B68" s="31" t="s">
        <v>497</v>
      </c>
      <c r="C68" s="60" t="s">
        <v>383</v>
      </c>
      <c r="D68" s="49" t="str">
        <f>"LH_HLT_SCR_" &amp; $C68 &amp; "_" &amp; D$67</f>
        <v>LH_HLT_SCR_R1_C1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</row>
    <row r="69" spans="2:23" x14ac:dyDescent="0.35">
      <c r="B69" s="31" t="s">
        <v>492</v>
      </c>
      <c r="C69" s="60" t="s">
        <v>384</v>
      </c>
      <c r="D69" s="49" t="str">
        <f>"LH_HLT_SCR_" &amp; $C69 &amp; "_" &amp; D$67</f>
        <v>LH_HLT_SCR_R2_C1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</row>
    <row r="70" spans="2:23" x14ac:dyDescent="0.35">
      <c r="B70" s="31" t="s">
        <v>493</v>
      </c>
      <c r="C70" s="60" t="s">
        <v>385</v>
      </c>
      <c r="D70" s="49" t="str">
        <f>"LH_HLT_SCR_" &amp; $C70 &amp; "_" &amp; D$67</f>
        <v>LH_HLT_SCR_R3_C1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</row>
    <row r="71" spans="2:23" x14ac:dyDescent="0.35">
      <c r="B71" s="22"/>
      <c r="C71" s="22"/>
      <c r="D71" s="22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</row>
    <row r="72" spans="2:23" ht="29" x14ac:dyDescent="0.35">
      <c r="D72" s="102" t="s">
        <v>215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</row>
    <row r="73" spans="2:23" x14ac:dyDescent="0.35">
      <c r="D73" s="58" t="s">
        <v>357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</row>
    <row r="74" spans="2:23" x14ac:dyDescent="0.35">
      <c r="B74" s="31" t="s">
        <v>494</v>
      </c>
      <c r="C74" s="60" t="s">
        <v>383</v>
      </c>
      <c r="D74" s="49" t="str">
        <f>"LH_SCR_XXX_" &amp; $C74 &amp; "_" &amp; D$73</f>
        <v>LH_SCR_XXX_R1_C1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</row>
    <row r="75" spans="2:23" x14ac:dyDescent="0.35">
      <c r="B75" s="31" t="s">
        <v>495</v>
      </c>
      <c r="C75" s="60" t="s">
        <v>384</v>
      </c>
      <c r="D75" s="49" t="str">
        <f t="shared" ref="D75:D76" si="15">"LH_SCR_XXX_" &amp; $C75 &amp; "_" &amp; D$73</f>
        <v>LH_SCR_XXX_R2_C1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</row>
    <row r="76" spans="2:23" x14ac:dyDescent="0.35">
      <c r="B76" s="31" t="s">
        <v>496</v>
      </c>
      <c r="C76" s="60" t="s">
        <v>385</v>
      </c>
      <c r="D76" s="49" t="str">
        <f t="shared" si="15"/>
        <v>LH_SCR_XXX_R3_C1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</row>
    <row r="77" spans="2:23" x14ac:dyDescent="0.35"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</row>
  </sheetData>
  <mergeCells count="34">
    <mergeCell ref="B8:AA8"/>
    <mergeCell ref="B6:AA6"/>
    <mergeCell ref="B44:AA44"/>
    <mergeCell ref="D9:E9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31:E31"/>
    <mergeCell ref="D36:E36"/>
    <mergeCell ref="D45:E45"/>
    <mergeCell ref="D47:E47"/>
    <mergeCell ref="D48:E48"/>
    <mergeCell ref="D26:E26"/>
    <mergeCell ref="D27:E27"/>
    <mergeCell ref="D28:E28"/>
    <mergeCell ref="D29:E29"/>
    <mergeCell ref="D30:E30"/>
    <mergeCell ref="D37:E37"/>
    <mergeCell ref="D34:E34"/>
    <mergeCell ref="D38:E38"/>
    <mergeCell ref="D35:E35"/>
    <mergeCell ref="D32:E32"/>
    <mergeCell ref="D54:E54"/>
    <mergeCell ref="D55:E55"/>
    <mergeCell ref="D56:E56"/>
    <mergeCell ref="D57:E57"/>
    <mergeCell ref="D58:E5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S55"/>
  <sheetViews>
    <sheetView showGridLines="0" tabSelected="1" workbookViewId="0">
      <selection sqref="A1:XFD4"/>
    </sheetView>
  </sheetViews>
  <sheetFormatPr defaultColWidth="9.1796875" defaultRowHeight="14.5" x14ac:dyDescent="0.35"/>
  <cols>
    <col min="1" max="1" width="9.1796875" style="28"/>
    <col min="2" max="2" width="38.81640625" style="28" bestFit="1" customWidth="1"/>
    <col min="3" max="3" width="42.1796875" style="28" bestFit="1" customWidth="1"/>
    <col min="4" max="4" width="21.26953125" style="28" customWidth="1"/>
    <col min="5" max="5" width="20.453125" style="28" customWidth="1"/>
    <col min="6" max="6" width="20.54296875" style="28" customWidth="1"/>
    <col min="7" max="7" width="15" style="28" customWidth="1"/>
    <col min="8" max="8" width="16.26953125" style="28" customWidth="1"/>
    <col min="9" max="9" width="16.453125" style="28" customWidth="1"/>
    <col min="10" max="10" width="22.453125" style="28" customWidth="1"/>
    <col min="11" max="18" width="9.1796875" style="28"/>
    <col min="19" max="19" width="20.81640625" style="28" bestFit="1" customWidth="1"/>
    <col min="20" max="42" width="9.1796875" style="28"/>
    <col min="43" max="43" width="45" style="28" bestFit="1" customWidth="1"/>
    <col min="44" max="44" width="48" style="28" bestFit="1" customWidth="1"/>
    <col min="45" max="16384" width="9.1796875" style="28"/>
  </cols>
  <sheetData>
    <row r="1" spans="1:19" x14ac:dyDescent="0.35">
      <c r="A1" s="105" t="s">
        <v>515</v>
      </c>
    </row>
    <row r="2" spans="1:19" s="190" customFormat="1" ht="12.5" x14ac:dyDescent="0.25">
      <c r="D2" s="191"/>
    </row>
    <row r="3" spans="1:19" s="190" customFormat="1" ht="12.5" x14ac:dyDescent="0.25">
      <c r="B3" s="190" t="s">
        <v>522</v>
      </c>
    </row>
    <row r="4" spans="1:19" s="190" customFormat="1" x14ac:dyDescent="0.35">
      <c r="B4" s="192" t="s">
        <v>523</v>
      </c>
    </row>
    <row r="6" spans="1:19" x14ac:dyDescent="0.35">
      <c r="B6" s="142" t="s">
        <v>84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</row>
    <row r="7" spans="1:19" x14ac:dyDescent="0.35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x14ac:dyDescent="0.35">
      <c r="B8" s="4"/>
      <c r="D8" s="101" t="s">
        <v>357</v>
      </c>
      <c r="E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x14ac:dyDescent="0.35">
      <c r="B9" s="113" t="s">
        <v>281</v>
      </c>
      <c r="C9" s="49" t="s">
        <v>383</v>
      </c>
      <c r="D9" s="79" t="str">
        <f>"OP_QUE_XXX_" &amp; $C9 &amp; "_" &amp; D$8</f>
        <v>OP_QUE_XXX_R1_C1</v>
      </c>
      <c r="E9" s="81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x14ac:dyDescent="0.35">
      <c r="B10" s="113" t="s">
        <v>282</v>
      </c>
      <c r="C10" s="49" t="s">
        <v>384</v>
      </c>
      <c r="D10" s="79" t="str">
        <f>"OP_QUE_XXX_" &amp; $C10 &amp; "_" &amp; D$8</f>
        <v>OP_QUE_XXX_R2_C1</v>
      </c>
      <c r="E10" s="81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2" spans="1:19" ht="29" x14ac:dyDescent="0.35">
      <c r="C12" s="63" t="s">
        <v>234</v>
      </c>
      <c r="D12" s="120" t="s">
        <v>285</v>
      </c>
      <c r="E12" s="120" t="s">
        <v>283</v>
      </c>
      <c r="F12" s="120" t="s">
        <v>53</v>
      </c>
      <c r="G12" s="102">
        <v>5.0000000000000001E-3</v>
      </c>
      <c r="H12" s="102">
        <v>2.5000000000000001E-2</v>
      </c>
      <c r="I12" s="102">
        <v>0.05</v>
      </c>
      <c r="J12" s="102">
        <v>0.25</v>
      </c>
      <c r="K12" s="102">
        <v>0.5</v>
      </c>
      <c r="L12" s="102">
        <v>0.75</v>
      </c>
      <c r="M12" s="102">
        <v>0.9</v>
      </c>
      <c r="N12" s="102">
        <v>0.95</v>
      </c>
      <c r="O12" s="102">
        <v>0.97499999999999998</v>
      </c>
      <c r="P12" s="102">
        <v>0.99</v>
      </c>
      <c r="Q12" s="102">
        <v>0.995</v>
      </c>
      <c r="R12" s="102">
        <v>0.997</v>
      </c>
      <c r="S12" s="102">
        <v>0.999</v>
      </c>
    </row>
    <row r="13" spans="1:19" x14ac:dyDescent="0.35">
      <c r="B13" s="13"/>
      <c r="C13" s="61" t="s">
        <v>357</v>
      </c>
      <c r="D13" s="61" t="s">
        <v>358</v>
      </c>
      <c r="E13" s="61" t="s">
        <v>359</v>
      </c>
      <c r="F13" s="61" t="s">
        <v>360</v>
      </c>
      <c r="G13" s="61" t="s">
        <v>361</v>
      </c>
      <c r="H13" s="61" t="s">
        <v>362</v>
      </c>
      <c r="I13" s="61" t="s">
        <v>363</v>
      </c>
      <c r="J13" s="61" t="s">
        <v>364</v>
      </c>
      <c r="K13" s="61" t="s">
        <v>365</v>
      </c>
      <c r="L13" s="61" t="s">
        <v>366</v>
      </c>
      <c r="M13" s="61" t="s">
        <v>367</v>
      </c>
      <c r="N13" s="61" t="s">
        <v>368</v>
      </c>
      <c r="O13" s="61" t="s">
        <v>369</v>
      </c>
      <c r="P13" s="61" t="s">
        <v>370</v>
      </c>
      <c r="Q13" s="61" t="s">
        <v>371</v>
      </c>
      <c r="R13" s="61" t="s">
        <v>372</v>
      </c>
      <c r="S13" s="61" t="s">
        <v>373</v>
      </c>
    </row>
    <row r="14" spans="1:19" x14ac:dyDescent="0.35">
      <c r="B14" s="49" t="s">
        <v>383</v>
      </c>
      <c r="C14" s="49" t="str">
        <f>"OP_MAP_XXX_" &amp; $B14 &amp; "_" &amp; C$13</f>
        <v>OP_MAP_XXX_R1_C1</v>
      </c>
      <c r="D14" s="49" t="str">
        <f>"OP_MAP_XXX_" &amp; $B14 &amp; "_" &amp; D$13</f>
        <v>OP_MAP_XXX_R1_C2</v>
      </c>
      <c r="E14" s="62" t="str">
        <f t="shared" ref="E14:E33" si="0">"OP_DES_XXX_" &amp; $B14 &amp; "_" &amp; E$13</f>
        <v>OP_DES_XXX_R1_C3</v>
      </c>
      <c r="F14" s="62" t="str">
        <f>"OP_SCR_XXX_" &amp; $B14 &amp; "_" &amp; F$13</f>
        <v>OP_SCR_XXX_R1_C4</v>
      </c>
      <c r="G14" s="62" t="str">
        <f t="shared" ref="G14:S29" si="1">"OP_PCT_XXX_" &amp; $B14 &amp; "_" &amp; G$13</f>
        <v>OP_PCT_XXX_R1_C5</v>
      </c>
      <c r="H14" s="62" t="str">
        <f t="shared" si="1"/>
        <v>OP_PCT_XXX_R1_C6</v>
      </c>
      <c r="I14" s="62" t="str">
        <f t="shared" si="1"/>
        <v>OP_PCT_XXX_R1_C7</v>
      </c>
      <c r="J14" s="62" t="str">
        <f t="shared" si="1"/>
        <v>OP_PCT_XXX_R1_C8</v>
      </c>
      <c r="K14" s="62" t="str">
        <f t="shared" si="1"/>
        <v>OP_PCT_XXX_R1_C9</v>
      </c>
      <c r="L14" s="62" t="str">
        <f t="shared" si="1"/>
        <v>OP_PCT_XXX_R1_C10</v>
      </c>
      <c r="M14" s="62" t="str">
        <f t="shared" si="1"/>
        <v>OP_PCT_XXX_R1_C11</v>
      </c>
      <c r="N14" s="62" t="str">
        <f t="shared" si="1"/>
        <v>OP_PCT_XXX_R1_C12</v>
      </c>
      <c r="O14" s="62" t="str">
        <f t="shared" si="1"/>
        <v>OP_PCT_XXX_R1_C13</v>
      </c>
      <c r="P14" s="62" t="str">
        <f t="shared" si="1"/>
        <v>OP_PCT_XXX_R1_C14</v>
      </c>
      <c r="Q14" s="62" t="str">
        <f t="shared" si="1"/>
        <v>OP_PCT_XXX_R1_C15</v>
      </c>
      <c r="R14" s="62" t="str">
        <f t="shared" si="1"/>
        <v>OP_PCT_XXX_R1_C16</v>
      </c>
      <c r="S14" s="62" t="str">
        <f t="shared" si="1"/>
        <v>OP_PCT_XXX_R1_C17</v>
      </c>
    </row>
    <row r="15" spans="1:19" x14ac:dyDescent="0.35">
      <c r="B15" s="49" t="s">
        <v>384</v>
      </c>
      <c r="C15" s="49" t="str">
        <f t="shared" ref="C15:D33" si="2">"OP_MAP_XXX_" &amp; $B15 &amp; "_" &amp; C$13</f>
        <v>OP_MAP_XXX_R2_C1</v>
      </c>
      <c r="D15" s="49" t="str">
        <f t="shared" si="2"/>
        <v>OP_MAP_XXX_R2_C2</v>
      </c>
      <c r="E15" s="62" t="str">
        <f t="shared" si="0"/>
        <v>OP_DES_XXX_R2_C3</v>
      </c>
      <c r="F15" s="62" t="str">
        <f>"OP_SCR_XXX_" &amp; $B15 &amp; "_" &amp; F$13</f>
        <v>OP_SCR_XXX_R2_C4</v>
      </c>
      <c r="G15" s="62" t="str">
        <f t="shared" si="1"/>
        <v>OP_PCT_XXX_R2_C5</v>
      </c>
      <c r="H15" s="62" t="str">
        <f t="shared" si="1"/>
        <v>OP_PCT_XXX_R2_C6</v>
      </c>
      <c r="I15" s="62" t="str">
        <f t="shared" si="1"/>
        <v>OP_PCT_XXX_R2_C7</v>
      </c>
      <c r="J15" s="62" t="str">
        <f t="shared" si="1"/>
        <v>OP_PCT_XXX_R2_C8</v>
      </c>
      <c r="K15" s="62" t="str">
        <f t="shared" si="1"/>
        <v>OP_PCT_XXX_R2_C9</v>
      </c>
      <c r="L15" s="62" t="str">
        <f t="shared" si="1"/>
        <v>OP_PCT_XXX_R2_C10</v>
      </c>
      <c r="M15" s="62" t="str">
        <f t="shared" si="1"/>
        <v>OP_PCT_XXX_R2_C11</v>
      </c>
      <c r="N15" s="62" t="str">
        <f t="shared" si="1"/>
        <v>OP_PCT_XXX_R2_C12</v>
      </c>
      <c r="O15" s="62" t="str">
        <f t="shared" si="1"/>
        <v>OP_PCT_XXX_R2_C13</v>
      </c>
      <c r="P15" s="62" t="str">
        <f t="shared" si="1"/>
        <v>OP_PCT_XXX_R2_C14</v>
      </c>
      <c r="Q15" s="62" t="str">
        <f t="shared" si="1"/>
        <v>OP_PCT_XXX_R2_C15</v>
      </c>
      <c r="R15" s="62" t="str">
        <f t="shared" si="1"/>
        <v>OP_PCT_XXX_R2_C16</v>
      </c>
      <c r="S15" s="62" t="str">
        <f t="shared" si="1"/>
        <v>OP_PCT_XXX_R2_C17</v>
      </c>
    </row>
    <row r="16" spans="1:19" x14ac:dyDescent="0.35">
      <c r="B16" s="49" t="s">
        <v>385</v>
      </c>
      <c r="C16" s="49" t="str">
        <f t="shared" si="2"/>
        <v>OP_MAP_XXX_R3_C1</v>
      </c>
      <c r="D16" s="49" t="str">
        <f t="shared" si="2"/>
        <v>OP_MAP_XXX_R3_C2</v>
      </c>
      <c r="E16" s="62" t="str">
        <f t="shared" si="0"/>
        <v>OP_DES_XXX_R3_C3</v>
      </c>
      <c r="F16" s="62" t="str">
        <f t="shared" ref="F16:F33" si="3">"OP_SCR_XXX_" &amp; $B16 &amp; "_" &amp; F$13</f>
        <v>OP_SCR_XXX_R3_C4</v>
      </c>
      <c r="G16" s="62" t="str">
        <f t="shared" si="1"/>
        <v>OP_PCT_XXX_R3_C5</v>
      </c>
      <c r="H16" s="62" t="str">
        <f t="shared" si="1"/>
        <v>OP_PCT_XXX_R3_C6</v>
      </c>
      <c r="I16" s="62" t="str">
        <f t="shared" si="1"/>
        <v>OP_PCT_XXX_R3_C7</v>
      </c>
      <c r="J16" s="62" t="str">
        <f t="shared" si="1"/>
        <v>OP_PCT_XXX_R3_C8</v>
      </c>
      <c r="K16" s="62" t="str">
        <f t="shared" si="1"/>
        <v>OP_PCT_XXX_R3_C9</v>
      </c>
      <c r="L16" s="62" t="str">
        <f t="shared" si="1"/>
        <v>OP_PCT_XXX_R3_C10</v>
      </c>
      <c r="M16" s="62" t="str">
        <f t="shared" si="1"/>
        <v>OP_PCT_XXX_R3_C11</v>
      </c>
      <c r="N16" s="62" t="str">
        <f t="shared" si="1"/>
        <v>OP_PCT_XXX_R3_C12</v>
      </c>
      <c r="O16" s="62" t="str">
        <f t="shared" si="1"/>
        <v>OP_PCT_XXX_R3_C13</v>
      </c>
      <c r="P16" s="62" t="str">
        <f t="shared" si="1"/>
        <v>OP_PCT_XXX_R3_C14</v>
      </c>
      <c r="Q16" s="62" t="str">
        <f t="shared" si="1"/>
        <v>OP_PCT_XXX_R3_C15</v>
      </c>
      <c r="R16" s="62" t="str">
        <f t="shared" si="1"/>
        <v>OP_PCT_XXX_R3_C16</v>
      </c>
      <c r="S16" s="62" t="str">
        <f t="shared" si="1"/>
        <v>OP_PCT_XXX_R3_C17</v>
      </c>
    </row>
    <row r="17" spans="2:19" x14ac:dyDescent="0.35">
      <c r="B17" s="49" t="s">
        <v>386</v>
      </c>
      <c r="C17" s="49" t="str">
        <f t="shared" si="2"/>
        <v>OP_MAP_XXX_R4_C1</v>
      </c>
      <c r="D17" s="49" t="str">
        <f t="shared" si="2"/>
        <v>OP_MAP_XXX_R4_C2</v>
      </c>
      <c r="E17" s="62" t="str">
        <f t="shared" si="0"/>
        <v>OP_DES_XXX_R4_C3</v>
      </c>
      <c r="F17" s="62" t="str">
        <f t="shared" si="3"/>
        <v>OP_SCR_XXX_R4_C4</v>
      </c>
      <c r="G17" s="62" t="str">
        <f t="shared" si="1"/>
        <v>OP_PCT_XXX_R4_C5</v>
      </c>
      <c r="H17" s="62" t="str">
        <f t="shared" si="1"/>
        <v>OP_PCT_XXX_R4_C6</v>
      </c>
      <c r="I17" s="62" t="str">
        <f t="shared" si="1"/>
        <v>OP_PCT_XXX_R4_C7</v>
      </c>
      <c r="J17" s="62" t="str">
        <f t="shared" si="1"/>
        <v>OP_PCT_XXX_R4_C8</v>
      </c>
      <c r="K17" s="62" t="str">
        <f t="shared" si="1"/>
        <v>OP_PCT_XXX_R4_C9</v>
      </c>
      <c r="L17" s="62" t="str">
        <f t="shared" si="1"/>
        <v>OP_PCT_XXX_R4_C10</v>
      </c>
      <c r="M17" s="62" t="str">
        <f t="shared" si="1"/>
        <v>OP_PCT_XXX_R4_C11</v>
      </c>
      <c r="N17" s="62" t="str">
        <f t="shared" si="1"/>
        <v>OP_PCT_XXX_R4_C12</v>
      </c>
      <c r="O17" s="62" t="str">
        <f t="shared" si="1"/>
        <v>OP_PCT_XXX_R4_C13</v>
      </c>
      <c r="P17" s="62" t="str">
        <f t="shared" si="1"/>
        <v>OP_PCT_XXX_R4_C14</v>
      </c>
      <c r="Q17" s="62" t="str">
        <f t="shared" si="1"/>
        <v>OP_PCT_XXX_R4_C15</v>
      </c>
      <c r="R17" s="62" t="str">
        <f t="shared" si="1"/>
        <v>OP_PCT_XXX_R4_C16</v>
      </c>
      <c r="S17" s="62" t="str">
        <f t="shared" si="1"/>
        <v>OP_PCT_XXX_R4_C17</v>
      </c>
    </row>
    <row r="18" spans="2:19" x14ac:dyDescent="0.35">
      <c r="B18" s="49" t="s">
        <v>387</v>
      </c>
      <c r="C18" s="49" t="str">
        <f t="shared" si="2"/>
        <v>OP_MAP_XXX_R5_C1</v>
      </c>
      <c r="D18" s="49" t="str">
        <f t="shared" si="2"/>
        <v>OP_MAP_XXX_R5_C2</v>
      </c>
      <c r="E18" s="62" t="str">
        <f t="shared" si="0"/>
        <v>OP_DES_XXX_R5_C3</v>
      </c>
      <c r="F18" s="62" t="str">
        <f t="shared" si="3"/>
        <v>OP_SCR_XXX_R5_C4</v>
      </c>
      <c r="G18" s="62" t="str">
        <f t="shared" si="1"/>
        <v>OP_PCT_XXX_R5_C5</v>
      </c>
      <c r="H18" s="62" t="str">
        <f t="shared" si="1"/>
        <v>OP_PCT_XXX_R5_C6</v>
      </c>
      <c r="I18" s="62" t="str">
        <f t="shared" si="1"/>
        <v>OP_PCT_XXX_R5_C7</v>
      </c>
      <c r="J18" s="62" t="str">
        <f t="shared" si="1"/>
        <v>OP_PCT_XXX_R5_C8</v>
      </c>
      <c r="K18" s="62" t="str">
        <f t="shared" si="1"/>
        <v>OP_PCT_XXX_R5_C9</v>
      </c>
      <c r="L18" s="62" t="str">
        <f t="shared" si="1"/>
        <v>OP_PCT_XXX_R5_C10</v>
      </c>
      <c r="M18" s="62" t="str">
        <f t="shared" si="1"/>
        <v>OP_PCT_XXX_R5_C11</v>
      </c>
      <c r="N18" s="62" t="str">
        <f t="shared" si="1"/>
        <v>OP_PCT_XXX_R5_C12</v>
      </c>
      <c r="O18" s="62" t="str">
        <f t="shared" si="1"/>
        <v>OP_PCT_XXX_R5_C13</v>
      </c>
      <c r="P18" s="62" t="str">
        <f t="shared" si="1"/>
        <v>OP_PCT_XXX_R5_C14</v>
      </c>
      <c r="Q18" s="62" t="str">
        <f t="shared" si="1"/>
        <v>OP_PCT_XXX_R5_C15</v>
      </c>
      <c r="R18" s="62" t="str">
        <f t="shared" si="1"/>
        <v>OP_PCT_XXX_R5_C16</v>
      </c>
      <c r="S18" s="62" t="str">
        <f t="shared" si="1"/>
        <v>OP_PCT_XXX_R5_C17</v>
      </c>
    </row>
    <row r="19" spans="2:19" x14ac:dyDescent="0.35">
      <c r="B19" s="49" t="s">
        <v>388</v>
      </c>
      <c r="C19" s="49" t="str">
        <f t="shared" si="2"/>
        <v>OP_MAP_XXX_R6_C1</v>
      </c>
      <c r="D19" s="49" t="str">
        <f t="shared" si="2"/>
        <v>OP_MAP_XXX_R6_C2</v>
      </c>
      <c r="E19" s="62" t="str">
        <f t="shared" si="0"/>
        <v>OP_DES_XXX_R6_C3</v>
      </c>
      <c r="F19" s="62" t="str">
        <f t="shared" si="3"/>
        <v>OP_SCR_XXX_R6_C4</v>
      </c>
      <c r="G19" s="62" t="str">
        <f t="shared" si="1"/>
        <v>OP_PCT_XXX_R6_C5</v>
      </c>
      <c r="H19" s="62" t="str">
        <f t="shared" si="1"/>
        <v>OP_PCT_XXX_R6_C6</v>
      </c>
      <c r="I19" s="62" t="str">
        <f t="shared" si="1"/>
        <v>OP_PCT_XXX_R6_C7</v>
      </c>
      <c r="J19" s="62" t="str">
        <f t="shared" si="1"/>
        <v>OP_PCT_XXX_R6_C8</v>
      </c>
      <c r="K19" s="62" t="str">
        <f t="shared" si="1"/>
        <v>OP_PCT_XXX_R6_C9</v>
      </c>
      <c r="L19" s="62" t="str">
        <f t="shared" si="1"/>
        <v>OP_PCT_XXX_R6_C10</v>
      </c>
      <c r="M19" s="62" t="str">
        <f t="shared" si="1"/>
        <v>OP_PCT_XXX_R6_C11</v>
      </c>
      <c r="N19" s="62" t="str">
        <f t="shared" si="1"/>
        <v>OP_PCT_XXX_R6_C12</v>
      </c>
      <c r="O19" s="62" t="str">
        <f t="shared" si="1"/>
        <v>OP_PCT_XXX_R6_C13</v>
      </c>
      <c r="P19" s="62" t="str">
        <f t="shared" si="1"/>
        <v>OP_PCT_XXX_R6_C14</v>
      </c>
      <c r="Q19" s="62" t="str">
        <f t="shared" si="1"/>
        <v>OP_PCT_XXX_R6_C15</v>
      </c>
      <c r="R19" s="62" t="str">
        <f t="shared" si="1"/>
        <v>OP_PCT_XXX_R6_C16</v>
      </c>
      <c r="S19" s="62" t="str">
        <f t="shared" si="1"/>
        <v>OP_PCT_XXX_R6_C17</v>
      </c>
    </row>
    <row r="20" spans="2:19" x14ac:dyDescent="0.35">
      <c r="B20" s="49" t="s">
        <v>389</v>
      </c>
      <c r="C20" s="49" t="str">
        <f t="shared" si="2"/>
        <v>OP_MAP_XXX_R7_C1</v>
      </c>
      <c r="D20" s="49" t="str">
        <f t="shared" si="2"/>
        <v>OP_MAP_XXX_R7_C2</v>
      </c>
      <c r="E20" s="62" t="str">
        <f t="shared" si="0"/>
        <v>OP_DES_XXX_R7_C3</v>
      </c>
      <c r="F20" s="62" t="str">
        <f t="shared" si="3"/>
        <v>OP_SCR_XXX_R7_C4</v>
      </c>
      <c r="G20" s="62" t="str">
        <f t="shared" si="1"/>
        <v>OP_PCT_XXX_R7_C5</v>
      </c>
      <c r="H20" s="62" t="str">
        <f t="shared" si="1"/>
        <v>OP_PCT_XXX_R7_C6</v>
      </c>
      <c r="I20" s="62" t="str">
        <f t="shared" si="1"/>
        <v>OP_PCT_XXX_R7_C7</v>
      </c>
      <c r="J20" s="62" t="str">
        <f t="shared" si="1"/>
        <v>OP_PCT_XXX_R7_C8</v>
      </c>
      <c r="K20" s="62" t="str">
        <f t="shared" si="1"/>
        <v>OP_PCT_XXX_R7_C9</v>
      </c>
      <c r="L20" s="62" t="str">
        <f t="shared" si="1"/>
        <v>OP_PCT_XXX_R7_C10</v>
      </c>
      <c r="M20" s="62" t="str">
        <f t="shared" si="1"/>
        <v>OP_PCT_XXX_R7_C11</v>
      </c>
      <c r="N20" s="62" t="str">
        <f t="shared" si="1"/>
        <v>OP_PCT_XXX_R7_C12</v>
      </c>
      <c r="O20" s="62" t="str">
        <f t="shared" si="1"/>
        <v>OP_PCT_XXX_R7_C13</v>
      </c>
      <c r="P20" s="62" t="str">
        <f t="shared" si="1"/>
        <v>OP_PCT_XXX_R7_C14</v>
      </c>
      <c r="Q20" s="62" t="str">
        <f t="shared" si="1"/>
        <v>OP_PCT_XXX_R7_C15</v>
      </c>
      <c r="R20" s="62" t="str">
        <f t="shared" si="1"/>
        <v>OP_PCT_XXX_R7_C16</v>
      </c>
      <c r="S20" s="62" t="str">
        <f t="shared" si="1"/>
        <v>OP_PCT_XXX_R7_C17</v>
      </c>
    </row>
    <row r="21" spans="2:19" x14ac:dyDescent="0.35">
      <c r="B21" s="49" t="s">
        <v>390</v>
      </c>
      <c r="C21" s="49" t="str">
        <f t="shared" si="2"/>
        <v>OP_MAP_XXX_R8_C1</v>
      </c>
      <c r="D21" s="49" t="str">
        <f t="shared" si="2"/>
        <v>OP_MAP_XXX_R8_C2</v>
      </c>
      <c r="E21" s="62" t="str">
        <f t="shared" si="0"/>
        <v>OP_DES_XXX_R8_C3</v>
      </c>
      <c r="F21" s="62" t="str">
        <f t="shared" si="3"/>
        <v>OP_SCR_XXX_R8_C4</v>
      </c>
      <c r="G21" s="62" t="str">
        <f t="shared" si="1"/>
        <v>OP_PCT_XXX_R8_C5</v>
      </c>
      <c r="H21" s="62" t="str">
        <f t="shared" si="1"/>
        <v>OP_PCT_XXX_R8_C6</v>
      </c>
      <c r="I21" s="62" t="str">
        <f t="shared" si="1"/>
        <v>OP_PCT_XXX_R8_C7</v>
      </c>
      <c r="J21" s="62" t="str">
        <f t="shared" si="1"/>
        <v>OP_PCT_XXX_R8_C8</v>
      </c>
      <c r="K21" s="62" t="str">
        <f t="shared" si="1"/>
        <v>OP_PCT_XXX_R8_C9</v>
      </c>
      <c r="L21" s="62" t="str">
        <f t="shared" si="1"/>
        <v>OP_PCT_XXX_R8_C10</v>
      </c>
      <c r="M21" s="62" t="str">
        <f t="shared" si="1"/>
        <v>OP_PCT_XXX_R8_C11</v>
      </c>
      <c r="N21" s="62" t="str">
        <f t="shared" si="1"/>
        <v>OP_PCT_XXX_R8_C12</v>
      </c>
      <c r="O21" s="62" t="str">
        <f t="shared" si="1"/>
        <v>OP_PCT_XXX_R8_C13</v>
      </c>
      <c r="P21" s="62" t="str">
        <f t="shared" si="1"/>
        <v>OP_PCT_XXX_R8_C14</v>
      </c>
      <c r="Q21" s="62" t="str">
        <f t="shared" si="1"/>
        <v>OP_PCT_XXX_R8_C15</v>
      </c>
      <c r="R21" s="62" t="str">
        <f t="shared" si="1"/>
        <v>OP_PCT_XXX_R8_C16</v>
      </c>
      <c r="S21" s="62" t="str">
        <f t="shared" si="1"/>
        <v>OP_PCT_XXX_R8_C17</v>
      </c>
    </row>
    <row r="22" spans="2:19" x14ac:dyDescent="0.35">
      <c r="B22" s="49" t="s">
        <v>391</v>
      </c>
      <c r="C22" s="49" t="str">
        <f t="shared" si="2"/>
        <v>OP_MAP_XXX_R9_C1</v>
      </c>
      <c r="D22" s="49" t="str">
        <f t="shared" si="2"/>
        <v>OP_MAP_XXX_R9_C2</v>
      </c>
      <c r="E22" s="62" t="str">
        <f t="shared" si="0"/>
        <v>OP_DES_XXX_R9_C3</v>
      </c>
      <c r="F22" s="62" t="str">
        <f t="shared" si="3"/>
        <v>OP_SCR_XXX_R9_C4</v>
      </c>
      <c r="G22" s="62" t="str">
        <f t="shared" si="1"/>
        <v>OP_PCT_XXX_R9_C5</v>
      </c>
      <c r="H22" s="62" t="str">
        <f t="shared" si="1"/>
        <v>OP_PCT_XXX_R9_C6</v>
      </c>
      <c r="I22" s="62" t="str">
        <f t="shared" si="1"/>
        <v>OP_PCT_XXX_R9_C7</v>
      </c>
      <c r="J22" s="62" t="str">
        <f t="shared" si="1"/>
        <v>OP_PCT_XXX_R9_C8</v>
      </c>
      <c r="K22" s="62" t="str">
        <f t="shared" si="1"/>
        <v>OP_PCT_XXX_R9_C9</v>
      </c>
      <c r="L22" s="62" t="str">
        <f t="shared" si="1"/>
        <v>OP_PCT_XXX_R9_C10</v>
      </c>
      <c r="M22" s="62" t="str">
        <f t="shared" si="1"/>
        <v>OP_PCT_XXX_R9_C11</v>
      </c>
      <c r="N22" s="62" t="str">
        <f t="shared" si="1"/>
        <v>OP_PCT_XXX_R9_C12</v>
      </c>
      <c r="O22" s="62" t="str">
        <f t="shared" si="1"/>
        <v>OP_PCT_XXX_R9_C13</v>
      </c>
      <c r="P22" s="62" t="str">
        <f t="shared" si="1"/>
        <v>OP_PCT_XXX_R9_C14</v>
      </c>
      <c r="Q22" s="62" t="str">
        <f t="shared" si="1"/>
        <v>OP_PCT_XXX_R9_C15</v>
      </c>
      <c r="R22" s="62" t="str">
        <f t="shared" si="1"/>
        <v>OP_PCT_XXX_R9_C16</v>
      </c>
      <c r="S22" s="62" t="str">
        <f t="shared" si="1"/>
        <v>OP_PCT_XXX_R9_C17</v>
      </c>
    </row>
    <row r="23" spans="2:19" x14ac:dyDescent="0.35">
      <c r="B23" s="49" t="s">
        <v>392</v>
      </c>
      <c r="C23" s="49" t="str">
        <f t="shared" si="2"/>
        <v>OP_MAP_XXX_R10_C1</v>
      </c>
      <c r="D23" s="49" t="str">
        <f t="shared" si="2"/>
        <v>OP_MAP_XXX_R10_C2</v>
      </c>
      <c r="E23" s="62" t="str">
        <f t="shared" si="0"/>
        <v>OP_DES_XXX_R10_C3</v>
      </c>
      <c r="F23" s="62" t="str">
        <f t="shared" si="3"/>
        <v>OP_SCR_XXX_R10_C4</v>
      </c>
      <c r="G23" s="62" t="str">
        <f t="shared" si="1"/>
        <v>OP_PCT_XXX_R10_C5</v>
      </c>
      <c r="H23" s="62" t="str">
        <f t="shared" si="1"/>
        <v>OP_PCT_XXX_R10_C6</v>
      </c>
      <c r="I23" s="62" t="str">
        <f t="shared" si="1"/>
        <v>OP_PCT_XXX_R10_C7</v>
      </c>
      <c r="J23" s="62" t="str">
        <f t="shared" si="1"/>
        <v>OP_PCT_XXX_R10_C8</v>
      </c>
      <c r="K23" s="62" t="str">
        <f t="shared" si="1"/>
        <v>OP_PCT_XXX_R10_C9</v>
      </c>
      <c r="L23" s="62" t="str">
        <f t="shared" si="1"/>
        <v>OP_PCT_XXX_R10_C10</v>
      </c>
      <c r="M23" s="62" t="str">
        <f t="shared" si="1"/>
        <v>OP_PCT_XXX_R10_C11</v>
      </c>
      <c r="N23" s="62" t="str">
        <f t="shared" si="1"/>
        <v>OP_PCT_XXX_R10_C12</v>
      </c>
      <c r="O23" s="62" t="str">
        <f t="shared" si="1"/>
        <v>OP_PCT_XXX_R10_C13</v>
      </c>
      <c r="P23" s="62" t="str">
        <f t="shared" si="1"/>
        <v>OP_PCT_XXX_R10_C14</v>
      </c>
      <c r="Q23" s="62" t="str">
        <f t="shared" si="1"/>
        <v>OP_PCT_XXX_R10_C15</v>
      </c>
      <c r="R23" s="62" t="str">
        <f t="shared" si="1"/>
        <v>OP_PCT_XXX_R10_C16</v>
      </c>
      <c r="S23" s="62" t="str">
        <f t="shared" si="1"/>
        <v>OP_PCT_XXX_R10_C17</v>
      </c>
    </row>
    <row r="24" spans="2:19" x14ac:dyDescent="0.35">
      <c r="B24" s="49" t="s">
        <v>393</v>
      </c>
      <c r="C24" s="49" t="str">
        <f t="shared" si="2"/>
        <v>OP_MAP_XXX_R11_C1</v>
      </c>
      <c r="D24" s="49" t="str">
        <f t="shared" si="2"/>
        <v>OP_MAP_XXX_R11_C2</v>
      </c>
      <c r="E24" s="62" t="str">
        <f t="shared" si="0"/>
        <v>OP_DES_XXX_R11_C3</v>
      </c>
      <c r="F24" s="62" t="str">
        <f t="shared" si="3"/>
        <v>OP_SCR_XXX_R11_C4</v>
      </c>
      <c r="G24" s="62" t="str">
        <f t="shared" si="1"/>
        <v>OP_PCT_XXX_R11_C5</v>
      </c>
      <c r="H24" s="62" t="str">
        <f t="shared" si="1"/>
        <v>OP_PCT_XXX_R11_C6</v>
      </c>
      <c r="I24" s="62" t="str">
        <f t="shared" si="1"/>
        <v>OP_PCT_XXX_R11_C7</v>
      </c>
      <c r="J24" s="62" t="str">
        <f t="shared" si="1"/>
        <v>OP_PCT_XXX_R11_C8</v>
      </c>
      <c r="K24" s="62" t="str">
        <f t="shared" si="1"/>
        <v>OP_PCT_XXX_R11_C9</v>
      </c>
      <c r="L24" s="62" t="str">
        <f t="shared" si="1"/>
        <v>OP_PCT_XXX_R11_C10</v>
      </c>
      <c r="M24" s="62" t="str">
        <f t="shared" si="1"/>
        <v>OP_PCT_XXX_R11_C11</v>
      </c>
      <c r="N24" s="62" t="str">
        <f t="shared" si="1"/>
        <v>OP_PCT_XXX_R11_C12</v>
      </c>
      <c r="O24" s="62" t="str">
        <f t="shared" si="1"/>
        <v>OP_PCT_XXX_R11_C13</v>
      </c>
      <c r="P24" s="62" t="str">
        <f t="shared" si="1"/>
        <v>OP_PCT_XXX_R11_C14</v>
      </c>
      <c r="Q24" s="62" t="str">
        <f t="shared" si="1"/>
        <v>OP_PCT_XXX_R11_C15</v>
      </c>
      <c r="R24" s="62" t="str">
        <f t="shared" si="1"/>
        <v>OP_PCT_XXX_R11_C16</v>
      </c>
      <c r="S24" s="62" t="str">
        <f t="shared" si="1"/>
        <v>OP_PCT_XXX_R11_C17</v>
      </c>
    </row>
    <row r="25" spans="2:19" x14ac:dyDescent="0.35">
      <c r="B25" s="49" t="s">
        <v>394</v>
      </c>
      <c r="C25" s="49" t="str">
        <f t="shared" si="2"/>
        <v>OP_MAP_XXX_R12_C1</v>
      </c>
      <c r="D25" s="49" t="str">
        <f t="shared" si="2"/>
        <v>OP_MAP_XXX_R12_C2</v>
      </c>
      <c r="E25" s="62" t="str">
        <f t="shared" si="0"/>
        <v>OP_DES_XXX_R12_C3</v>
      </c>
      <c r="F25" s="62" t="str">
        <f t="shared" si="3"/>
        <v>OP_SCR_XXX_R12_C4</v>
      </c>
      <c r="G25" s="62" t="str">
        <f t="shared" si="1"/>
        <v>OP_PCT_XXX_R12_C5</v>
      </c>
      <c r="H25" s="62" t="str">
        <f t="shared" si="1"/>
        <v>OP_PCT_XXX_R12_C6</v>
      </c>
      <c r="I25" s="62" t="str">
        <f t="shared" si="1"/>
        <v>OP_PCT_XXX_R12_C7</v>
      </c>
      <c r="J25" s="62" t="str">
        <f t="shared" si="1"/>
        <v>OP_PCT_XXX_R12_C8</v>
      </c>
      <c r="K25" s="62" t="str">
        <f t="shared" si="1"/>
        <v>OP_PCT_XXX_R12_C9</v>
      </c>
      <c r="L25" s="62" t="str">
        <f t="shared" si="1"/>
        <v>OP_PCT_XXX_R12_C10</v>
      </c>
      <c r="M25" s="62" t="str">
        <f t="shared" si="1"/>
        <v>OP_PCT_XXX_R12_C11</v>
      </c>
      <c r="N25" s="62" t="str">
        <f t="shared" si="1"/>
        <v>OP_PCT_XXX_R12_C12</v>
      </c>
      <c r="O25" s="62" t="str">
        <f t="shared" si="1"/>
        <v>OP_PCT_XXX_R12_C13</v>
      </c>
      <c r="P25" s="62" t="str">
        <f t="shared" si="1"/>
        <v>OP_PCT_XXX_R12_C14</v>
      </c>
      <c r="Q25" s="62" t="str">
        <f t="shared" si="1"/>
        <v>OP_PCT_XXX_R12_C15</v>
      </c>
      <c r="R25" s="62" t="str">
        <f t="shared" si="1"/>
        <v>OP_PCT_XXX_R12_C16</v>
      </c>
      <c r="S25" s="62" t="str">
        <f t="shared" si="1"/>
        <v>OP_PCT_XXX_R12_C17</v>
      </c>
    </row>
    <row r="26" spans="2:19" x14ac:dyDescent="0.35">
      <c r="B26" s="49" t="s">
        <v>395</v>
      </c>
      <c r="C26" s="49" t="str">
        <f t="shared" si="2"/>
        <v>OP_MAP_XXX_R13_C1</v>
      </c>
      <c r="D26" s="49" t="str">
        <f t="shared" si="2"/>
        <v>OP_MAP_XXX_R13_C2</v>
      </c>
      <c r="E26" s="62" t="str">
        <f t="shared" si="0"/>
        <v>OP_DES_XXX_R13_C3</v>
      </c>
      <c r="F26" s="62" t="str">
        <f t="shared" si="3"/>
        <v>OP_SCR_XXX_R13_C4</v>
      </c>
      <c r="G26" s="62" t="str">
        <f t="shared" si="1"/>
        <v>OP_PCT_XXX_R13_C5</v>
      </c>
      <c r="H26" s="62" t="str">
        <f t="shared" si="1"/>
        <v>OP_PCT_XXX_R13_C6</v>
      </c>
      <c r="I26" s="62" t="str">
        <f t="shared" si="1"/>
        <v>OP_PCT_XXX_R13_C7</v>
      </c>
      <c r="J26" s="62" t="str">
        <f t="shared" si="1"/>
        <v>OP_PCT_XXX_R13_C8</v>
      </c>
      <c r="K26" s="62" t="str">
        <f t="shared" si="1"/>
        <v>OP_PCT_XXX_R13_C9</v>
      </c>
      <c r="L26" s="62" t="str">
        <f t="shared" si="1"/>
        <v>OP_PCT_XXX_R13_C10</v>
      </c>
      <c r="M26" s="62" t="str">
        <f t="shared" si="1"/>
        <v>OP_PCT_XXX_R13_C11</v>
      </c>
      <c r="N26" s="62" t="str">
        <f t="shared" si="1"/>
        <v>OP_PCT_XXX_R13_C12</v>
      </c>
      <c r="O26" s="62" t="str">
        <f t="shared" si="1"/>
        <v>OP_PCT_XXX_R13_C13</v>
      </c>
      <c r="P26" s="62" t="str">
        <f t="shared" si="1"/>
        <v>OP_PCT_XXX_R13_C14</v>
      </c>
      <c r="Q26" s="62" t="str">
        <f t="shared" si="1"/>
        <v>OP_PCT_XXX_R13_C15</v>
      </c>
      <c r="R26" s="62" t="str">
        <f t="shared" si="1"/>
        <v>OP_PCT_XXX_R13_C16</v>
      </c>
      <c r="S26" s="62" t="str">
        <f t="shared" si="1"/>
        <v>OP_PCT_XXX_R13_C17</v>
      </c>
    </row>
    <row r="27" spans="2:19" x14ac:dyDescent="0.35">
      <c r="B27" s="49" t="s">
        <v>396</v>
      </c>
      <c r="C27" s="49" t="str">
        <f t="shared" si="2"/>
        <v>OP_MAP_XXX_R14_C1</v>
      </c>
      <c r="D27" s="49" t="str">
        <f t="shared" si="2"/>
        <v>OP_MAP_XXX_R14_C2</v>
      </c>
      <c r="E27" s="62" t="str">
        <f t="shared" si="0"/>
        <v>OP_DES_XXX_R14_C3</v>
      </c>
      <c r="F27" s="62" t="str">
        <f t="shared" si="3"/>
        <v>OP_SCR_XXX_R14_C4</v>
      </c>
      <c r="G27" s="62" t="str">
        <f t="shared" si="1"/>
        <v>OP_PCT_XXX_R14_C5</v>
      </c>
      <c r="H27" s="62" t="str">
        <f t="shared" si="1"/>
        <v>OP_PCT_XXX_R14_C6</v>
      </c>
      <c r="I27" s="62" t="str">
        <f t="shared" si="1"/>
        <v>OP_PCT_XXX_R14_C7</v>
      </c>
      <c r="J27" s="62" t="str">
        <f t="shared" si="1"/>
        <v>OP_PCT_XXX_R14_C8</v>
      </c>
      <c r="K27" s="62" t="str">
        <f t="shared" si="1"/>
        <v>OP_PCT_XXX_R14_C9</v>
      </c>
      <c r="L27" s="62" t="str">
        <f t="shared" si="1"/>
        <v>OP_PCT_XXX_R14_C10</v>
      </c>
      <c r="M27" s="62" t="str">
        <f t="shared" si="1"/>
        <v>OP_PCT_XXX_R14_C11</v>
      </c>
      <c r="N27" s="62" t="str">
        <f t="shared" si="1"/>
        <v>OP_PCT_XXX_R14_C12</v>
      </c>
      <c r="O27" s="62" t="str">
        <f t="shared" si="1"/>
        <v>OP_PCT_XXX_R14_C13</v>
      </c>
      <c r="P27" s="62" t="str">
        <f t="shared" si="1"/>
        <v>OP_PCT_XXX_R14_C14</v>
      </c>
      <c r="Q27" s="62" t="str">
        <f t="shared" si="1"/>
        <v>OP_PCT_XXX_R14_C15</v>
      </c>
      <c r="R27" s="62" t="str">
        <f t="shared" si="1"/>
        <v>OP_PCT_XXX_R14_C16</v>
      </c>
      <c r="S27" s="62" t="str">
        <f t="shared" si="1"/>
        <v>OP_PCT_XXX_R14_C17</v>
      </c>
    </row>
    <row r="28" spans="2:19" x14ac:dyDescent="0.35">
      <c r="B28" s="49" t="s">
        <v>397</v>
      </c>
      <c r="C28" s="49" t="str">
        <f t="shared" si="2"/>
        <v>OP_MAP_XXX_R15_C1</v>
      </c>
      <c r="D28" s="49" t="str">
        <f t="shared" si="2"/>
        <v>OP_MAP_XXX_R15_C2</v>
      </c>
      <c r="E28" s="62" t="str">
        <f t="shared" si="0"/>
        <v>OP_DES_XXX_R15_C3</v>
      </c>
      <c r="F28" s="62" t="str">
        <f t="shared" si="3"/>
        <v>OP_SCR_XXX_R15_C4</v>
      </c>
      <c r="G28" s="62" t="str">
        <f t="shared" si="1"/>
        <v>OP_PCT_XXX_R15_C5</v>
      </c>
      <c r="H28" s="62" t="str">
        <f t="shared" si="1"/>
        <v>OP_PCT_XXX_R15_C6</v>
      </c>
      <c r="I28" s="62" t="str">
        <f t="shared" si="1"/>
        <v>OP_PCT_XXX_R15_C7</v>
      </c>
      <c r="J28" s="62" t="str">
        <f t="shared" si="1"/>
        <v>OP_PCT_XXX_R15_C8</v>
      </c>
      <c r="K28" s="62" t="str">
        <f t="shared" si="1"/>
        <v>OP_PCT_XXX_R15_C9</v>
      </c>
      <c r="L28" s="62" t="str">
        <f t="shared" si="1"/>
        <v>OP_PCT_XXX_R15_C10</v>
      </c>
      <c r="M28" s="62" t="str">
        <f t="shared" si="1"/>
        <v>OP_PCT_XXX_R15_C11</v>
      </c>
      <c r="N28" s="62" t="str">
        <f t="shared" si="1"/>
        <v>OP_PCT_XXX_R15_C12</v>
      </c>
      <c r="O28" s="62" t="str">
        <f t="shared" si="1"/>
        <v>OP_PCT_XXX_R15_C13</v>
      </c>
      <c r="P28" s="62" t="str">
        <f t="shared" si="1"/>
        <v>OP_PCT_XXX_R15_C14</v>
      </c>
      <c r="Q28" s="62" t="str">
        <f t="shared" si="1"/>
        <v>OP_PCT_XXX_R15_C15</v>
      </c>
      <c r="R28" s="62" t="str">
        <f t="shared" si="1"/>
        <v>OP_PCT_XXX_R15_C16</v>
      </c>
      <c r="S28" s="62" t="str">
        <f t="shared" si="1"/>
        <v>OP_PCT_XXX_R15_C17</v>
      </c>
    </row>
    <row r="29" spans="2:19" x14ac:dyDescent="0.35">
      <c r="B29" s="49" t="s">
        <v>398</v>
      </c>
      <c r="C29" s="49" t="str">
        <f t="shared" si="2"/>
        <v>OP_MAP_XXX_R16_C1</v>
      </c>
      <c r="D29" s="49" t="str">
        <f t="shared" si="2"/>
        <v>OP_MAP_XXX_R16_C2</v>
      </c>
      <c r="E29" s="62" t="str">
        <f t="shared" si="0"/>
        <v>OP_DES_XXX_R16_C3</v>
      </c>
      <c r="F29" s="62" t="str">
        <f t="shared" si="3"/>
        <v>OP_SCR_XXX_R16_C4</v>
      </c>
      <c r="G29" s="62" t="str">
        <f t="shared" si="1"/>
        <v>OP_PCT_XXX_R16_C5</v>
      </c>
      <c r="H29" s="62" t="str">
        <f t="shared" si="1"/>
        <v>OP_PCT_XXX_R16_C6</v>
      </c>
      <c r="I29" s="62" t="str">
        <f t="shared" si="1"/>
        <v>OP_PCT_XXX_R16_C7</v>
      </c>
      <c r="J29" s="62" t="str">
        <f t="shared" si="1"/>
        <v>OP_PCT_XXX_R16_C8</v>
      </c>
      <c r="K29" s="62" t="str">
        <f t="shared" si="1"/>
        <v>OP_PCT_XXX_R16_C9</v>
      </c>
      <c r="L29" s="62" t="str">
        <f t="shared" si="1"/>
        <v>OP_PCT_XXX_R16_C10</v>
      </c>
      <c r="M29" s="62" t="str">
        <f t="shared" si="1"/>
        <v>OP_PCT_XXX_R16_C11</v>
      </c>
      <c r="N29" s="62" t="str">
        <f t="shared" si="1"/>
        <v>OP_PCT_XXX_R16_C12</v>
      </c>
      <c r="O29" s="62" t="str">
        <f t="shared" si="1"/>
        <v>OP_PCT_XXX_R16_C13</v>
      </c>
      <c r="P29" s="62" t="str">
        <f t="shared" si="1"/>
        <v>OP_PCT_XXX_R16_C14</v>
      </c>
      <c r="Q29" s="62" t="str">
        <f t="shared" si="1"/>
        <v>OP_PCT_XXX_R16_C15</v>
      </c>
      <c r="R29" s="62" t="str">
        <f t="shared" si="1"/>
        <v>OP_PCT_XXX_R16_C16</v>
      </c>
      <c r="S29" s="62" t="str">
        <f t="shared" si="1"/>
        <v>OP_PCT_XXX_R16_C17</v>
      </c>
    </row>
    <row r="30" spans="2:19" x14ac:dyDescent="0.35">
      <c r="B30" s="49" t="s">
        <v>399</v>
      </c>
      <c r="C30" s="49" t="str">
        <f t="shared" si="2"/>
        <v>OP_MAP_XXX_R17_C1</v>
      </c>
      <c r="D30" s="49" t="str">
        <f t="shared" si="2"/>
        <v>OP_MAP_XXX_R17_C2</v>
      </c>
      <c r="E30" s="62" t="str">
        <f t="shared" si="0"/>
        <v>OP_DES_XXX_R17_C3</v>
      </c>
      <c r="F30" s="62" t="str">
        <f t="shared" si="3"/>
        <v>OP_SCR_XXX_R17_C4</v>
      </c>
      <c r="G30" s="62" t="str">
        <f t="shared" ref="G30:S33" si="4">"OP_PCT_XXX_" &amp; $B30 &amp; "_" &amp; G$13</f>
        <v>OP_PCT_XXX_R17_C5</v>
      </c>
      <c r="H30" s="62" t="str">
        <f t="shared" si="4"/>
        <v>OP_PCT_XXX_R17_C6</v>
      </c>
      <c r="I30" s="62" t="str">
        <f t="shared" si="4"/>
        <v>OP_PCT_XXX_R17_C7</v>
      </c>
      <c r="J30" s="62" t="str">
        <f t="shared" si="4"/>
        <v>OP_PCT_XXX_R17_C8</v>
      </c>
      <c r="K30" s="62" t="str">
        <f t="shared" si="4"/>
        <v>OP_PCT_XXX_R17_C9</v>
      </c>
      <c r="L30" s="62" t="str">
        <f t="shared" si="4"/>
        <v>OP_PCT_XXX_R17_C10</v>
      </c>
      <c r="M30" s="62" t="str">
        <f t="shared" si="4"/>
        <v>OP_PCT_XXX_R17_C11</v>
      </c>
      <c r="N30" s="62" t="str">
        <f t="shared" si="4"/>
        <v>OP_PCT_XXX_R17_C12</v>
      </c>
      <c r="O30" s="62" t="str">
        <f t="shared" si="4"/>
        <v>OP_PCT_XXX_R17_C13</v>
      </c>
      <c r="P30" s="62" t="str">
        <f t="shared" si="4"/>
        <v>OP_PCT_XXX_R17_C14</v>
      </c>
      <c r="Q30" s="62" t="str">
        <f t="shared" si="4"/>
        <v>OP_PCT_XXX_R17_C15</v>
      </c>
      <c r="R30" s="62" t="str">
        <f t="shared" si="4"/>
        <v>OP_PCT_XXX_R17_C16</v>
      </c>
      <c r="S30" s="62" t="str">
        <f t="shared" si="4"/>
        <v>OP_PCT_XXX_R17_C17</v>
      </c>
    </row>
    <row r="31" spans="2:19" x14ac:dyDescent="0.35">
      <c r="B31" s="49" t="s">
        <v>35</v>
      </c>
      <c r="C31" s="49" t="str">
        <f t="shared" si="2"/>
        <v>OP_MAP_XXX_._C1</v>
      </c>
      <c r="D31" s="49" t="str">
        <f t="shared" si="2"/>
        <v>OP_MAP_XXX_._C2</v>
      </c>
      <c r="E31" s="62" t="str">
        <f t="shared" si="0"/>
        <v>OP_DES_XXX_._C3</v>
      </c>
      <c r="F31" s="62" t="str">
        <f t="shared" si="3"/>
        <v>OP_SCR_XXX_._C4</v>
      </c>
      <c r="G31" s="62" t="str">
        <f t="shared" si="4"/>
        <v>OP_PCT_XXX_._C5</v>
      </c>
      <c r="H31" s="62" t="str">
        <f t="shared" si="4"/>
        <v>OP_PCT_XXX_._C6</v>
      </c>
      <c r="I31" s="62" t="str">
        <f t="shared" si="4"/>
        <v>OP_PCT_XXX_._C7</v>
      </c>
      <c r="J31" s="62" t="str">
        <f t="shared" si="4"/>
        <v>OP_PCT_XXX_._C8</v>
      </c>
      <c r="K31" s="62" t="str">
        <f t="shared" si="4"/>
        <v>OP_PCT_XXX_._C9</v>
      </c>
      <c r="L31" s="62" t="str">
        <f t="shared" si="4"/>
        <v>OP_PCT_XXX_._C10</v>
      </c>
      <c r="M31" s="62" t="str">
        <f t="shared" si="4"/>
        <v>OP_PCT_XXX_._C11</v>
      </c>
      <c r="N31" s="62" t="str">
        <f t="shared" si="4"/>
        <v>OP_PCT_XXX_._C12</v>
      </c>
      <c r="O31" s="62" t="str">
        <f t="shared" si="4"/>
        <v>OP_PCT_XXX_._C13</v>
      </c>
      <c r="P31" s="62" t="str">
        <f t="shared" si="4"/>
        <v>OP_PCT_XXX_._C14</v>
      </c>
      <c r="Q31" s="62" t="str">
        <f t="shared" si="4"/>
        <v>OP_PCT_XXX_._C15</v>
      </c>
      <c r="R31" s="62" t="str">
        <f t="shared" si="4"/>
        <v>OP_PCT_XXX_._C16</v>
      </c>
      <c r="S31" s="62" t="str">
        <f t="shared" si="4"/>
        <v>OP_PCT_XXX_._C17</v>
      </c>
    </row>
    <row r="32" spans="2:19" x14ac:dyDescent="0.35">
      <c r="B32" s="49" t="s">
        <v>35</v>
      </c>
      <c r="C32" s="49" t="str">
        <f t="shared" si="2"/>
        <v>OP_MAP_XXX_._C1</v>
      </c>
      <c r="D32" s="49" t="str">
        <f t="shared" si="2"/>
        <v>OP_MAP_XXX_._C2</v>
      </c>
      <c r="E32" s="62" t="str">
        <f t="shared" si="0"/>
        <v>OP_DES_XXX_._C3</v>
      </c>
      <c r="F32" s="62" t="str">
        <f t="shared" si="3"/>
        <v>OP_SCR_XXX_._C4</v>
      </c>
      <c r="G32" s="62" t="str">
        <f t="shared" si="4"/>
        <v>OP_PCT_XXX_._C5</v>
      </c>
      <c r="H32" s="62" t="str">
        <f t="shared" si="4"/>
        <v>OP_PCT_XXX_._C6</v>
      </c>
      <c r="I32" s="62" t="str">
        <f t="shared" si="4"/>
        <v>OP_PCT_XXX_._C7</v>
      </c>
      <c r="J32" s="62" t="str">
        <f t="shared" si="4"/>
        <v>OP_PCT_XXX_._C8</v>
      </c>
      <c r="K32" s="62" t="str">
        <f t="shared" si="4"/>
        <v>OP_PCT_XXX_._C9</v>
      </c>
      <c r="L32" s="62" t="str">
        <f t="shared" si="4"/>
        <v>OP_PCT_XXX_._C10</v>
      </c>
      <c r="M32" s="62" t="str">
        <f t="shared" si="4"/>
        <v>OP_PCT_XXX_._C11</v>
      </c>
      <c r="N32" s="62" t="str">
        <f t="shared" si="4"/>
        <v>OP_PCT_XXX_._C12</v>
      </c>
      <c r="O32" s="62" t="str">
        <f t="shared" si="4"/>
        <v>OP_PCT_XXX_._C13</v>
      </c>
      <c r="P32" s="62" t="str">
        <f t="shared" si="4"/>
        <v>OP_PCT_XXX_._C14</v>
      </c>
      <c r="Q32" s="62" t="str">
        <f t="shared" si="4"/>
        <v>OP_PCT_XXX_._C15</v>
      </c>
      <c r="R32" s="62" t="str">
        <f t="shared" si="4"/>
        <v>OP_PCT_XXX_._C16</v>
      </c>
      <c r="S32" s="62" t="str">
        <f t="shared" si="4"/>
        <v>OP_PCT_XXX_._C17</v>
      </c>
    </row>
    <row r="33" spans="2:19" x14ac:dyDescent="0.35">
      <c r="B33" s="49" t="s">
        <v>506</v>
      </c>
      <c r="C33" s="49" t="str">
        <f t="shared" si="2"/>
        <v>OP_MAP_XXX_RXX_C1</v>
      </c>
      <c r="D33" s="49" t="str">
        <f t="shared" si="2"/>
        <v>OP_MAP_XXX_RXX_C2</v>
      </c>
      <c r="E33" s="62" t="str">
        <f t="shared" si="0"/>
        <v>OP_DES_XXX_RXX_C3</v>
      </c>
      <c r="F33" s="62" t="str">
        <f t="shared" si="3"/>
        <v>OP_SCR_XXX_RXX_C4</v>
      </c>
      <c r="G33" s="62" t="str">
        <f t="shared" si="4"/>
        <v>OP_PCT_XXX_RXX_C5</v>
      </c>
      <c r="H33" s="62" t="str">
        <f t="shared" si="4"/>
        <v>OP_PCT_XXX_RXX_C6</v>
      </c>
      <c r="I33" s="62" t="str">
        <f t="shared" si="4"/>
        <v>OP_PCT_XXX_RXX_C7</v>
      </c>
      <c r="J33" s="62" t="str">
        <f t="shared" si="4"/>
        <v>OP_PCT_XXX_RXX_C8</v>
      </c>
      <c r="K33" s="62" t="str">
        <f t="shared" si="4"/>
        <v>OP_PCT_XXX_RXX_C9</v>
      </c>
      <c r="L33" s="62" t="str">
        <f t="shared" si="4"/>
        <v>OP_PCT_XXX_RXX_C10</v>
      </c>
      <c r="M33" s="62" t="str">
        <f t="shared" si="4"/>
        <v>OP_PCT_XXX_RXX_C11</v>
      </c>
      <c r="N33" s="62" t="str">
        <f t="shared" si="4"/>
        <v>OP_PCT_XXX_RXX_C12</v>
      </c>
      <c r="O33" s="62" t="str">
        <f t="shared" si="4"/>
        <v>OP_PCT_XXX_RXX_C13</v>
      </c>
      <c r="P33" s="62" t="str">
        <f t="shared" si="4"/>
        <v>OP_PCT_XXX_RXX_C14</v>
      </c>
      <c r="Q33" s="62" t="str">
        <f t="shared" si="4"/>
        <v>OP_PCT_XXX_RXX_C15</v>
      </c>
      <c r="R33" s="62" t="str">
        <f t="shared" si="4"/>
        <v>OP_PCT_XXX_RXX_C16</v>
      </c>
      <c r="S33" s="62" t="str">
        <f t="shared" si="4"/>
        <v>OP_PCT_XXX_RXX_C17</v>
      </c>
    </row>
    <row r="35" spans="2:19" ht="43.5" x14ac:dyDescent="0.35">
      <c r="C35" s="120" t="s">
        <v>234</v>
      </c>
      <c r="D35" s="120" t="s">
        <v>285</v>
      </c>
      <c r="E35" s="120" t="s">
        <v>231</v>
      </c>
      <c r="F35" s="120" t="s">
        <v>232</v>
      </c>
    </row>
    <row r="36" spans="2:19" x14ac:dyDescent="0.35">
      <c r="C36" s="61" t="s">
        <v>357</v>
      </c>
      <c r="D36" s="61" t="s">
        <v>358</v>
      </c>
      <c r="E36" s="61" t="s">
        <v>359</v>
      </c>
      <c r="F36" s="61" t="s">
        <v>360</v>
      </c>
    </row>
    <row r="37" spans="2:19" x14ac:dyDescent="0.35">
      <c r="B37" s="49" t="s">
        <v>383</v>
      </c>
      <c r="C37" s="49" t="str">
        <f>"OP_MAP_XXX_" &amp; $B37 &amp; "_" &amp; C$36</f>
        <v>OP_MAP_XXX_R1_C1</v>
      </c>
      <c r="D37" s="49" t="str">
        <f t="shared" ref="D37:F37" si="5">"OP_MAP_XXX_" &amp; $B37 &amp; "_" &amp; D$36</f>
        <v>OP_MAP_XXX_R1_C2</v>
      </c>
      <c r="E37" s="49" t="str">
        <f t="shared" si="5"/>
        <v>OP_MAP_XXX_R1_C3</v>
      </c>
      <c r="F37" s="49" t="str">
        <f t="shared" si="5"/>
        <v>OP_MAP_XXX_R1_C4</v>
      </c>
    </row>
    <row r="38" spans="2:19" x14ac:dyDescent="0.35">
      <c r="B38" s="49" t="s">
        <v>384</v>
      </c>
      <c r="C38" s="49" t="str">
        <f t="shared" ref="C38:F47" si="6">"OP_MAP_XXX_" &amp; $B38 &amp; "_" &amp; C$36</f>
        <v>OP_MAP_XXX_R2_C1</v>
      </c>
      <c r="D38" s="49" t="str">
        <f t="shared" si="6"/>
        <v>OP_MAP_XXX_R2_C2</v>
      </c>
      <c r="E38" s="49" t="str">
        <f t="shared" si="6"/>
        <v>OP_MAP_XXX_R2_C3</v>
      </c>
      <c r="F38" s="49" t="str">
        <f t="shared" si="6"/>
        <v>OP_MAP_XXX_R2_C4</v>
      </c>
    </row>
    <row r="39" spans="2:19" x14ac:dyDescent="0.35">
      <c r="B39" s="49" t="s">
        <v>385</v>
      </c>
      <c r="C39" s="49" t="str">
        <f t="shared" si="6"/>
        <v>OP_MAP_XXX_R3_C1</v>
      </c>
      <c r="D39" s="49" t="str">
        <f t="shared" si="6"/>
        <v>OP_MAP_XXX_R3_C2</v>
      </c>
      <c r="E39" s="49" t="str">
        <f t="shared" si="6"/>
        <v>OP_MAP_XXX_R3_C3</v>
      </c>
      <c r="F39" s="49" t="str">
        <f t="shared" si="6"/>
        <v>OP_MAP_XXX_R3_C4</v>
      </c>
    </row>
    <row r="40" spans="2:19" x14ac:dyDescent="0.35">
      <c r="B40" s="49" t="s">
        <v>386</v>
      </c>
      <c r="C40" s="49" t="str">
        <f t="shared" si="6"/>
        <v>OP_MAP_XXX_R4_C1</v>
      </c>
      <c r="D40" s="49" t="str">
        <f t="shared" si="6"/>
        <v>OP_MAP_XXX_R4_C2</v>
      </c>
      <c r="E40" s="49" t="str">
        <f t="shared" si="6"/>
        <v>OP_MAP_XXX_R4_C3</v>
      </c>
      <c r="F40" s="49" t="str">
        <f t="shared" si="6"/>
        <v>OP_MAP_XXX_R4_C4</v>
      </c>
    </row>
    <row r="41" spans="2:19" x14ac:dyDescent="0.35">
      <c r="B41" s="49" t="s">
        <v>387</v>
      </c>
      <c r="C41" s="49" t="str">
        <f t="shared" si="6"/>
        <v>OP_MAP_XXX_R5_C1</v>
      </c>
      <c r="D41" s="49" t="str">
        <f t="shared" si="6"/>
        <v>OP_MAP_XXX_R5_C2</v>
      </c>
      <c r="E41" s="49" t="str">
        <f t="shared" si="6"/>
        <v>OP_MAP_XXX_R5_C3</v>
      </c>
      <c r="F41" s="49" t="str">
        <f t="shared" si="6"/>
        <v>OP_MAP_XXX_R5_C4</v>
      </c>
    </row>
    <row r="42" spans="2:19" x14ac:dyDescent="0.35">
      <c r="B42" s="49" t="s">
        <v>388</v>
      </c>
      <c r="C42" s="49" t="str">
        <f t="shared" si="6"/>
        <v>OP_MAP_XXX_R6_C1</v>
      </c>
      <c r="D42" s="49" t="str">
        <f t="shared" si="6"/>
        <v>OP_MAP_XXX_R6_C2</v>
      </c>
      <c r="E42" s="49" t="str">
        <f t="shared" si="6"/>
        <v>OP_MAP_XXX_R6_C3</v>
      </c>
      <c r="F42" s="49" t="str">
        <f t="shared" si="6"/>
        <v>OP_MAP_XXX_R6_C4</v>
      </c>
    </row>
    <row r="43" spans="2:19" x14ac:dyDescent="0.35">
      <c r="B43" s="49" t="s">
        <v>389</v>
      </c>
      <c r="C43" s="49" t="str">
        <f t="shared" si="6"/>
        <v>OP_MAP_XXX_R7_C1</v>
      </c>
      <c r="D43" s="49" t="str">
        <f t="shared" si="6"/>
        <v>OP_MAP_XXX_R7_C2</v>
      </c>
      <c r="E43" s="49" t="str">
        <f t="shared" si="6"/>
        <v>OP_MAP_XXX_R7_C3</v>
      </c>
      <c r="F43" s="49" t="str">
        <f t="shared" si="6"/>
        <v>OP_MAP_XXX_R7_C4</v>
      </c>
    </row>
    <row r="44" spans="2:19" x14ac:dyDescent="0.35">
      <c r="B44" s="49" t="s">
        <v>390</v>
      </c>
      <c r="C44" s="49" t="str">
        <f t="shared" si="6"/>
        <v>OP_MAP_XXX_R8_C1</v>
      </c>
      <c r="D44" s="49" t="str">
        <f t="shared" si="6"/>
        <v>OP_MAP_XXX_R8_C2</v>
      </c>
      <c r="E44" s="49" t="str">
        <f t="shared" si="6"/>
        <v>OP_MAP_XXX_R8_C3</v>
      </c>
      <c r="F44" s="49" t="str">
        <f t="shared" si="6"/>
        <v>OP_MAP_XXX_R8_C4</v>
      </c>
    </row>
    <row r="45" spans="2:19" x14ac:dyDescent="0.35">
      <c r="B45" s="49" t="s">
        <v>35</v>
      </c>
      <c r="C45" s="49" t="str">
        <f t="shared" si="6"/>
        <v>OP_MAP_XXX_._C1</v>
      </c>
      <c r="D45" s="49" t="str">
        <f t="shared" si="6"/>
        <v>OP_MAP_XXX_._C2</v>
      </c>
      <c r="E45" s="49" t="str">
        <f t="shared" si="6"/>
        <v>OP_MAP_XXX_._C3</v>
      </c>
      <c r="F45" s="49" t="str">
        <f t="shared" si="6"/>
        <v>OP_MAP_XXX_._C4</v>
      </c>
    </row>
    <row r="46" spans="2:19" x14ac:dyDescent="0.35">
      <c r="B46" s="49" t="s">
        <v>35</v>
      </c>
      <c r="C46" s="49" t="str">
        <f t="shared" si="6"/>
        <v>OP_MAP_XXX_._C1</v>
      </c>
      <c r="D46" s="49" t="str">
        <f t="shared" si="6"/>
        <v>OP_MAP_XXX_._C2</v>
      </c>
      <c r="E46" s="49" t="str">
        <f t="shared" si="6"/>
        <v>OP_MAP_XXX_._C3</v>
      </c>
      <c r="F46" s="49" t="str">
        <f t="shared" si="6"/>
        <v>OP_MAP_XXX_._C4</v>
      </c>
    </row>
    <row r="47" spans="2:19" x14ac:dyDescent="0.35">
      <c r="B47" s="49" t="s">
        <v>506</v>
      </c>
      <c r="C47" s="49" t="str">
        <f t="shared" si="6"/>
        <v>OP_MAP_XXX_RXX_C1</v>
      </c>
      <c r="D47" s="49" t="str">
        <f t="shared" si="6"/>
        <v>OP_MAP_XXX_RXX_C2</v>
      </c>
      <c r="E47" s="49" t="str">
        <f t="shared" si="6"/>
        <v>OP_MAP_XXX_RXX_C3</v>
      </c>
      <c r="F47" s="49" t="str">
        <f t="shared" si="6"/>
        <v>OP_MAP_XXX_RXX_C4</v>
      </c>
    </row>
    <row r="49" spans="2:4" x14ac:dyDescent="0.35">
      <c r="D49" s="102" t="s">
        <v>131</v>
      </c>
    </row>
    <row r="50" spans="2:4" x14ac:dyDescent="0.35">
      <c r="D50" s="58" t="s">
        <v>357</v>
      </c>
    </row>
    <row r="51" spans="2:4" x14ac:dyDescent="0.35">
      <c r="B51" s="30" t="s">
        <v>286</v>
      </c>
      <c r="C51" s="49" t="s">
        <v>383</v>
      </c>
      <c r="D51" s="49" t="str">
        <f>"OP_SCR_XXX_" &amp; $C51 &amp; "_" &amp; D$50</f>
        <v>OP_SCR_XXX_R1_C1</v>
      </c>
    </row>
    <row r="52" spans="2:4" x14ac:dyDescent="0.35">
      <c r="B52" s="30" t="s">
        <v>288</v>
      </c>
      <c r="C52" s="49" t="s">
        <v>384</v>
      </c>
      <c r="D52" s="49" t="str">
        <f t="shared" ref="D52:D55" si="7">"OP_SCR_XXX_" &amp; $C52 &amp; "_" &amp; D$50</f>
        <v>OP_SCR_XXX_R2_C1</v>
      </c>
    </row>
    <row r="53" spans="2:4" x14ac:dyDescent="0.35">
      <c r="B53" s="30" t="s">
        <v>287</v>
      </c>
      <c r="C53" s="49" t="s">
        <v>385</v>
      </c>
      <c r="D53" s="49" t="str">
        <f t="shared" si="7"/>
        <v>OP_SCR_XXX_R3_C1</v>
      </c>
    </row>
    <row r="54" spans="2:4" ht="29" x14ac:dyDescent="0.35">
      <c r="B54" s="31" t="s">
        <v>284</v>
      </c>
      <c r="C54" s="49" t="s">
        <v>386</v>
      </c>
      <c r="D54" s="49" t="str">
        <f t="shared" si="7"/>
        <v>OP_SCR_XXX_R4_C1</v>
      </c>
    </row>
    <row r="55" spans="2:4" x14ac:dyDescent="0.35">
      <c r="B55" s="30" t="s">
        <v>85</v>
      </c>
      <c r="C55" s="49" t="s">
        <v>387</v>
      </c>
      <c r="D55" s="49" t="str">
        <f t="shared" si="7"/>
        <v>OP_SCR_XXX_R5_C1</v>
      </c>
    </row>
  </sheetData>
  <mergeCells count="1">
    <mergeCell ref="B6:S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BD4417634701014DA0CDE7BA7EA0A0370010DE6CC8CF7C2F4C95DD4560A5BFE726" ma:contentTypeVersion="42" ma:contentTypeDescription="" ma:contentTypeScope="" ma:versionID="b55b6274ddd558db18d9e8f4b6972120">
  <xsd:schema xmlns:xsd="http://www.w3.org/2001/XMLSchema" xmlns:xs="http://www.w3.org/2001/XMLSchema" xmlns:p="http://schemas.microsoft.com/office/2006/metadata/properties" xmlns:ns1="http://schemas.microsoft.com/sharepoint/v3" xmlns:ns2="08acf695-f66a-4768-b3cf-48c5dc920dbe" xmlns:ns4="http://schemas.microsoft.com/sharepoint/v4" targetNamespace="http://schemas.microsoft.com/office/2006/metadata/properties" ma:root="true" ma:fieldsID="9ceae35fd31d7c1374b10eaf33c5da44" ns1:_="" ns2:_="" ns4:_="">
    <xsd:import namespace="http://schemas.microsoft.com/sharepoint/v3"/>
    <xsd:import namespace="08acf695-f66a-4768-b3cf-48c5dc920db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o5b23233268c446795eaad3746ea89f6" minOccurs="0"/>
                <xsd:element ref="ns2:TaxCatchAll" minOccurs="0"/>
                <xsd:element ref="ns2:TaxCatchAllLabel" minOccurs="0"/>
                <xsd:element ref="ns2:bd0590dde75a4281b274cfe17b88f084" minOccurs="0"/>
                <xsd:element ref="ns2:ERIS_ConfidentialityLevel"/>
                <xsd:element ref="ns2:ERIS_AdditionalMarkings" minOccurs="0"/>
                <xsd:element ref="ns2:ERIS_ApprovalStatus" minOccurs="0"/>
                <xsd:element ref="ns2:ib9b5da6129a4764bff7589b09465f44" minOccurs="0"/>
                <xsd:element ref="ns2:b951eb87927b40548bb1fcfe6ad9c4d4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1:FormData" minOccurs="0"/>
                <xsd:element ref="ns4:IconOverlay" minOccurs="0"/>
                <xsd:element ref="ns2:ERIS_SupersededObsole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6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cf695-f66a-4768-b3cf-48c5dc920dbe" elementFormDefault="qualified">
    <xsd:import namespace="http://schemas.microsoft.com/office/2006/documentManagement/types"/>
    <xsd:import namespace="http://schemas.microsoft.com/office/infopath/2007/PartnerControls"/>
    <xsd:element name="o5b23233268c446795eaad3746ea89f6" ma:index="8" ma:taxonomy="true" ma:internalName="o5b23233268c446795eaad3746ea89f6" ma:taxonomyFieldName="ERIS_DocumentType" ma:displayName="Document Type" ma:readOnly="false" ma:fieldId="{85b23233-268c-4467-95ea-ad3746ea89f6}" ma:sspId="2b1776d1-ae3b-49f8-a97b-1474fa7fa346" ma:termSetId="8291263e-1670-46c0-b090-f3efb02d9c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269eaf7d-3942-436b-9833-c35ed307f50b}" ma:internalName="TaxCatchAll" ma:showField="CatchAllData" ma:web="08acf695-f66a-4768-b3cf-48c5dc920d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269eaf7d-3942-436b-9833-c35ed307f50b}" ma:internalName="TaxCatchAllLabel" ma:readOnly="true" ma:showField="CatchAllDataLabel" ma:web="08acf695-f66a-4768-b3cf-48c5dc920d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d0590dde75a4281b274cfe17b88f084" ma:index="12" ma:taxonomy="true" ma:internalName="bd0590dde75a4281b274cfe17b88f084" ma:taxonomyFieldName="ERIS_Keywords" ma:displayName="Keywords" ma:default="4;#Prudential Policy|43245a93-b13b-4262-9edd-8f7887118150" ma:fieldId="{bd0590dd-e75a-4281-b274-cfe17b88f084}" ma:taxonomyMulti="true" ma:sspId="2b1776d1-ae3b-49f8-a97b-1474fa7fa346" ma:termSetId="041e8d27-50b6-44df-be8e-d4aba88ea6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ConfidentialityLevel" ma:index="1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1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1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ib9b5da6129a4764bff7589b09465f44" ma:index="17" nillable="true" ma:taxonomy="true" ma:internalName="ib9b5da6129a4764bff7589b09465f44" ma:taxonomyFieldName="ERIS_Department" ma:displayName="EIOPA Department" ma:default="" ma:fieldId="{2b9b5da6-129a-4764-bff7-589b09465f44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951eb87927b40548bb1fcfe6ad9c4d4" ma:index="19" nillable="true" ma:taxonomy="true" ma:internalName="b951eb87927b40548bb1fcfe6ad9c4d4" ma:taxonomyFieldName="ERIS_Language" ma:displayName="Language" ma:default="3;#English|2741a941-2920-4ba4-aa70-d8ed6ac1785d" ma:fieldId="{b951eb87-927b-4054-8bb1-fcfe6ad9c4d4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OtherReference" ma:index="21" nillable="true" ma:displayName="Other Reference" ma:internalName="ERIS_OtherReference">
      <xsd:simpleType>
        <xsd:restriction base="dms:Text"/>
      </xsd:simpleType>
    </xsd:element>
    <xsd:element name="ERIS_Relation" ma:index="22" nillable="true" ma:displayName="Relation" ma:internalName="ERIS_Relation">
      <xsd:simpleType>
        <xsd:restriction base="dms:Text"/>
      </xsd:simpleType>
    </xsd:element>
    <xsd:element name="ERIS_AssignedTo" ma:index="23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24" nillable="true" ma:displayName="Record Number" ma:internalName="ERIS_RecordNumber">
      <xsd:simpleType>
        <xsd:restriction base="dms:Text"/>
      </xsd:simpleType>
    </xsd:element>
    <xsd:element name="ERIS_SupersededObsolete" ma:index="29" nillable="true" ma:displayName="Superseded/Obsolete?" ma:default="0" ma:internalName="ERIS_SupersededObsolet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cf695-f66a-4768-b3cf-48c5dc920dbe">
      <Value>9</Value>
      <Value>42</Value>
      <Value>5</Value>
      <Value>4</Value>
      <Value>3</Value>
      <Value>8</Value>
    </TaxCatchAll>
    <ERIS_Relation xmlns="08acf695-f66a-4768-b3cf-48c5dc920dbe" xsi:nil="true"/>
    <ERIS_AssignedTo xmlns="08acf695-f66a-4768-b3cf-48c5dc920dbe">
      <UserInfo>
        <DisplayName/>
        <AccountId xsi:nil="true"/>
        <AccountType/>
      </UserInfo>
    </ERIS_AssignedTo>
    <ib9b5da6129a4764bff7589b09465f4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Supervisory Processes Department</TermName>
          <TermId xmlns="http://schemas.microsoft.com/office/infopath/2007/PartnerControls">3a9db3ad-f1a2-49c0-8c29-af39c608fb30</TermId>
        </TermInfo>
      </Terms>
    </ib9b5da6129a4764bff7589b09465f44>
    <b951eb87927b40548bb1fcfe6ad9c4d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2741a941-2920-4ba4-aa70-d8ed6ac1785d</TermId>
        </TermInfo>
      </Terms>
    </b951eb87927b40548bb1fcfe6ad9c4d4>
    <bd0590dde75a4281b274cfe17b88f08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Quantitative Reporting Templates</TermName>
          <TermId xmlns="http://schemas.microsoft.com/office/infopath/2007/PartnerControls">d7753427-b1c9-4f72-b6a6-10b2a5ee67e3</TermId>
        </TermInfo>
        <TermInfo xmlns="http://schemas.microsoft.com/office/infopath/2007/PartnerControls">
          <TermName xmlns="http://schemas.microsoft.com/office/infopath/2007/PartnerControls">Prudential Policy</TermName>
          <TermId xmlns="http://schemas.microsoft.com/office/infopath/2007/PartnerControls">43245a93-b13b-4262-9edd-8f7887118150</TermId>
        </TermInfo>
        <TermInfo xmlns="http://schemas.microsoft.com/office/infopath/2007/PartnerControls">
          <TermName xmlns="http://schemas.microsoft.com/office/infopath/2007/PartnerControls">Regulatory Framework Monitoring</TermName>
          <TermId xmlns="http://schemas.microsoft.com/office/infopath/2007/PartnerControls">c95f4284-c8c2-4a99-bcad-302f92cd1745</TermId>
        </TermInfo>
      </Terms>
    </bd0590dde75a4281b274cfe17b88f084>
    <IconOverlay xmlns="http://schemas.microsoft.com/sharepoint/v4" xsi:nil="true"/>
    <ERIS_SupersededObsolete xmlns="08acf695-f66a-4768-b3cf-48c5dc920dbe">false</ERIS_SupersededObsolete>
    <ERIS_RecordNumber xmlns="08acf695-f66a-4768-b3cf-48c5dc920dbe">EIOPA(2019)0040356</ERIS_RecordNumber>
    <ERIS_AdditionalMarkings xmlns="08acf695-f66a-4768-b3cf-48c5dc920dbe" xsi:nil="true"/>
    <ERIS_ConfidentialityLevel xmlns="08acf695-f66a-4768-b3cf-48c5dc920dbe">EIOPA Regular Use</ERIS_ConfidentialityLevel>
    <FormData xmlns="http://schemas.microsoft.com/sharepoint/v3">&lt;?xml version="1.0" encoding="utf-8"?&gt;&lt;FormVariables&gt;&lt;Version /&gt;&lt;/FormVariables&gt;</FormData>
    <ERIS_ApprovalStatus xmlns="08acf695-f66a-4768-b3cf-48c5dc920dbe">DRAFT</ERIS_ApprovalStatus>
    <ERIS_OtherReference xmlns="08acf695-f66a-4768-b3cf-48c5dc920dbe" xsi:nil="true"/>
    <o5b23233268c446795eaad3746ea89f6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Consultation/Discussion Paper</TermName>
          <TermId xmlns="http://schemas.microsoft.com/office/infopath/2007/PartnerControls">d6165307-c9dd-4b86-89b7-c1e302d608ac</TermId>
        </TermInfo>
      </Terms>
    </o5b23233268c446795eaad3746ea89f6>
  </documentManagement>
</p:properties>
</file>

<file path=customXml/item3.xml><?xml version="1.0" encoding="utf-8"?>
<?mso-contentType ?>
<FormTemplates>
  <Display>DocumentLibraryForm</Display>
  <Edit>DocumentLibraryForm</Edit>
  <New>DocumentLibraryForm</New>
  <MobileDisplayFormUrl/>
  <MobileEditFormUrl/>
  <MobileNewFormUrl/>
</FormTemplates>
</file>

<file path=customXml/item4.xml><?xml version="1.0" encoding="utf-8"?>
<?mso-contentType ?>
<FormTemplates xmlns="http://schemas.microsoft.com/sharepoint/v3/contenttype/forms">
  <Display>NFListDisplayForm</Display>
  <Edit>NFListEditForm</Edit>
  <New>NFListEditForm</New>
</FormTemplates>
</file>

<file path=customXml/item5.xml><?xml version="1.0" encoding="utf-8"?>
<?mso-contentType ?>
<FormUrls xmlns="http://schemas.microsoft.com/sharepoint/v3/contenttype/forms/url">
  <MobileDisplay>_layouts/15/NintexForms/Mobile/DispForm.aspx</MobileDisplay>
  <MobileEdit>_layouts/15/NintexForms/Mobile/EditForm.aspx</MobileEdit>
  <MobileNew>_layouts/15/NintexForms/Mobile/NewForm.aspx</MobileNew>
</FormUrls>
</file>

<file path=customXml/itemProps1.xml><?xml version="1.0" encoding="utf-8"?>
<ds:datastoreItem xmlns:ds="http://schemas.openxmlformats.org/officeDocument/2006/customXml" ds:itemID="{69369420-EF8F-4364-841F-2F8CBCA42C95}"/>
</file>

<file path=customXml/itemProps2.xml><?xml version="1.0" encoding="utf-8"?>
<ds:datastoreItem xmlns:ds="http://schemas.openxmlformats.org/officeDocument/2006/customXml" ds:itemID="{FCD8E097-555B-4C31-B90A-56EF2E606A69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97F7542-BF56-481C-A55E-3FCBD0D20A06}"/>
</file>

<file path=customXml/itemProps4.xml><?xml version="1.0" encoding="utf-8"?>
<ds:datastoreItem xmlns:ds="http://schemas.openxmlformats.org/officeDocument/2006/customXml" ds:itemID="{6A986CB1-4745-42B0-A396-65675E34F65A}"/>
</file>

<file path=customXml/itemProps5.xml><?xml version="1.0" encoding="utf-8"?>
<ds:datastoreItem xmlns:ds="http://schemas.openxmlformats.org/officeDocument/2006/customXml" ds:itemID="{819F19FA-087D-4E93-9EE9-FBA988FD1F7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TOTAL</vt:lpstr>
      <vt:lpstr>MARKET &amp; CREDIT FinInstr</vt:lpstr>
      <vt:lpstr>CREDIT FinInstr Details</vt:lpstr>
      <vt:lpstr>CREDIT NonFinInstr</vt:lpstr>
      <vt:lpstr>NON-LIFE &amp; HEALTH NSLT</vt:lpstr>
      <vt:lpstr>NON-LIFE CORREL</vt:lpstr>
      <vt:lpstr>LIFE &amp; HEALTH SLT</vt:lpstr>
      <vt:lpstr>OPERATIONAL</vt:lpstr>
    </vt:vector>
  </TitlesOfParts>
  <Company>EIOPA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Structured IM specific templates</dc:title>
  <dc:creator>Ioannis Ieronymidis</dc:creator>
  <cp:lastModifiedBy>Ana Teresa Moutinho</cp:lastModifiedBy>
  <dcterms:created xsi:type="dcterms:W3CDTF">2018-06-27T09:09:16Z</dcterms:created>
  <dcterms:modified xsi:type="dcterms:W3CDTF">2019-07-03T15:51:22Z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0x010100BD4417634701014DA0CDE7BA7EA0A0370010DE6CC8CF7C2F4C95DD4560A5BFE726</vt:lpwstr>
  </property>
  <property fmtid="{D5CDD505-2E9C-101B-9397-08002B2CF9AE}" pid="3" name="ERIS_LeadDepartment">
    <vt:lpwstr>1;#Oversight Department|8b947239-66c9-4ae5-9d54-b069a4b4190b</vt:lpwstr>
  </property>
  <property fmtid="{D5CDD505-2E9C-101B-9397-08002B2CF9AE}" pid="4" name="ERIS_ProjectCategory">
    <vt:lpwstr>Operational (Corporate)</vt:lpwstr>
  </property>
  <property fmtid="{D5CDD505-2E9C-101B-9397-08002B2CF9AE}" pid="5" name="ERIS_Keywords">
    <vt:lpwstr>8;#Quantitative Reporting Templates|d7753427-b1c9-4f72-b6a6-10b2a5ee67e3;#4;#Prudential Policy|43245a93-b13b-4262-9edd-8f7887118150;#5;#Regulatory Framework Monitoring|c95f4284-c8c2-4a99-bcad-302f92cd1745</vt:lpwstr>
  </property>
  <property fmtid="{D5CDD505-2E9C-101B-9397-08002B2CF9AE}" pid="6" name="ERIS_Department">
    <vt:lpwstr>9;#Supervisory Processes Department|3a9db3ad-f1a2-49c0-8c29-af39c608fb30</vt:lpwstr>
  </property>
  <property fmtid="{D5CDD505-2E9C-101B-9397-08002B2CF9AE}" pid="7" name="ERIS_DocumentType">
    <vt:lpwstr>42;#Consultation/Discussion Paper|d6165307-c9dd-4b86-89b7-c1e302d608ac</vt:lpwstr>
  </property>
  <property fmtid="{D5CDD505-2E9C-101B-9397-08002B2CF9AE}" pid="8" name="ERIS_Language">
    <vt:lpwstr>3;#English|2741a941-2920-4ba4-aa70-d8ed6ac1785d</vt:lpwstr>
  </property>
  <property fmtid="{D5CDD505-2E9C-101B-9397-08002B2CF9AE}" pid="9" name="RecordPoint_WorkflowType">
    <vt:lpwstr>ActiveSubmitStub</vt:lpwstr>
  </property>
  <property fmtid="{D5CDD505-2E9C-101B-9397-08002B2CF9AE}" pid="10" name="RecordPoint_ActiveItemWebId">
    <vt:lpwstr>{7d3a43e0-6a6d-43c3-be80-d9064606a4a9}</vt:lpwstr>
  </property>
  <property fmtid="{D5CDD505-2E9C-101B-9397-08002B2CF9AE}" pid="11" name="RecordPoint_ActiveItemSiteId">
    <vt:lpwstr>{7a172dfa-c9d6-41b8-93a6-13c75f55ec66}</vt:lpwstr>
  </property>
  <property fmtid="{D5CDD505-2E9C-101B-9397-08002B2CF9AE}" pid="12" name="RecordPoint_ActiveItemListId">
    <vt:lpwstr>{335d190b-d285-4fb9-b9c4-fd3b7459182d}</vt:lpwstr>
  </property>
  <property fmtid="{D5CDD505-2E9C-101B-9397-08002B2CF9AE}" pid="13" name="RecordPoint_ActiveItemUniqueId">
    <vt:lpwstr>{9acc772e-f793-48e8-b703-303d2f4b16e9}</vt:lpwstr>
  </property>
  <property fmtid="{D5CDD505-2E9C-101B-9397-08002B2CF9AE}" pid="14" name="RecordPoint_RecordNumberSubmitted">
    <vt:lpwstr>EIOPA(2019)0040356</vt:lpwstr>
  </property>
  <property fmtid="{D5CDD505-2E9C-101B-9397-08002B2CF9AE}" pid="15" name="RecordPoint_SubmissionCompleted">
    <vt:lpwstr>2019-07-05T17:51:16.5673719+02:00</vt:lpwstr>
  </property>
  <property fmtid="{D5CDD505-2E9C-101B-9397-08002B2CF9AE}" pid="16" name="_docset_NoMedatataSyncRequired">
    <vt:lpwstr>False</vt:lpwstr>
  </property>
  <property fmtid="{D5CDD505-2E9C-101B-9397-08002B2CF9AE}" pid="17" name="{A44787D4-0540-4523-9961-78E4036D8C6D}">
    <vt:lpwstr>{1BC6D095-7D96-4C16-9B71-29254481A6A5}</vt:lpwstr>
  </property>
  <property fmtid="{D5CDD505-2E9C-101B-9397-08002B2CF9AE}" pid="18" name="ERIS_Superseded/Obsolete?">
    <vt:bool>false</vt:bool>
  </property>
  <property fmtid="{D5CDD505-2E9C-101B-9397-08002B2CF9AE}" pid="19" name="RecordPoint_SubmissionDate">
    <vt:lpwstr/>
  </property>
  <property fmtid="{D5CDD505-2E9C-101B-9397-08002B2CF9AE}" pid="20" name="RecordPoint_ActiveItemMoved">
    <vt:lpwstr/>
  </property>
  <property fmtid="{D5CDD505-2E9C-101B-9397-08002B2CF9AE}" pid="21" name="RecordPoint_RecordFormat">
    <vt:lpwstr/>
  </property>
</Properties>
</file>